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0730" windowHeight="11760" activeTab="2"/>
  </bookViews>
  <sheets>
    <sheet name="Planilha Orçamentária BDMG" sheetId="1" r:id="rId1"/>
    <sheet name="Planilha1" sheetId="2" r:id="rId2"/>
    <sheet name="Planilha2" sheetId="3" r:id="rId3"/>
  </sheets>
  <definedNames>
    <definedName name="_xlnm.Print_Area" localSheetId="0">'Planilha Orçamentária BDMG'!$A$1:$I$30</definedName>
    <definedName name="_xlnm.Print_Titles" localSheetId="0">'Planilha Orçamentária BDMG'!$13:$15</definedName>
  </definedNames>
  <calcPr calcId="191029"/>
</workbook>
</file>

<file path=xl/calcChain.xml><?xml version="1.0" encoding="utf-8"?>
<calcChain xmlns="http://schemas.openxmlformats.org/spreadsheetml/2006/main">
  <c r="G22" i="1" l="1"/>
  <c r="G30" i="1" s="1"/>
  <c r="I22" i="1"/>
  <c r="I24" i="1"/>
  <c r="I25" i="1"/>
  <c r="I30" i="1" s="1"/>
  <c r="I29" i="1"/>
  <c r="G29" i="1"/>
  <c r="I27" i="1"/>
  <c r="G27" i="1"/>
  <c r="I26" i="1"/>
  <c r="G26" i="1"/>
  <c r="G24" i="1"/>
  <c r="I23" i="1"/>
  <c r="G23" i="1"/>
  <c r="I21" i="1"/>
  <c r="G21" i="1"/>
  <c r="G20" i="1"/>
  <c r="I18" i="1"/>
  <c r="G18" i="1"/>
  <c r="G16" i="1" s="1"/>
  <c r="I17" i="1"/>
  <c r="G17" i="1"/>
  <c r="I20" i="1"/>
  <c r="I19" i="1" s="1"/>
  <c r="I16" i="1" l="1"/>
  <c r="G25" i="1" l="1"/>
  <c r="G19" i="1" l="1"/>
  <c r="G28" i="1" l="1"/>
  <c r="I28" i="1"/>
</calcChain>
</file>

<file path=xl/sharedStrings.xml><?xml version="1.0" encoding="utf-8"?>
<sst xmlns="http://schemas.openxmlformats.org/spreadsheetml/2006/main" count="190" uniqueCount="109">
  <si>
    <t>Item</t>
  </si>
  <si>
    <t>Unid.</t>
  </si>
  <si>
    <t>TOTAL</t>
  </si>
  <si>
    <t>-</t>
  </si>
  <si>
    <t>Preço Unitário para cada item da planilha</t>
  </si>
  <si>
    <t>Unidade de medida de cada item</t>
  </si>
  <si>
    <t>Código</t>
  </si>
  <si>
    <t>Código do custo unitário conforme referência de preço empregada (SETOP, DNIT, SINAPI, DNIT, outras)</t>
  </si>
  <si>
    <t>Data:</t>
  </si>
  <si>
    <t>Data-base:</t>
  </si>
  <si>
    <t>mês/ano a que se referem os preços unitários</t>
  </si>
  <si>
    <t>data de elaboração do orçamento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</si>
  <si>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</si>
  <si>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</si>
  <si>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</si>
  <si>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</si>
  <si>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</si>
  <si>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</si>
  <si>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</si>
  <si>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</si>
  <si>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</si>
  <si>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</si>
  <si>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</si>
  <si>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</si>
  <si>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 xml:space="preserve"> SETOP (por região), DER-MG, SUDECAP, SINAPI, DNIT, COPASA, ou outra</t>
  </si>
  <si>
    <t>Codígo:</t>
  </si>
  <si>
    <t>Descrição:</t>
  </si>
  <si>
    <t>Nome do item de acordo com a planilha referência</t>
  </si>
  <si>
    <t>Planilha Referência</t>
  </si>
  <si>
    <t>Preço (R$) Sem BDI Unitário:</t>
  </si>
  <si>
    <t>OBSERVAÇÕES</t>
  </si>
  <si>
    <t>Somatória Grandes Itens:</t>
  </si>
  <si>
    <t>Efetuar a soma dos subitens que compõem cada grande item da planilha orçamentária</t>
  </si>
  <si>
    <t>S/ BDI</t>
  </si>
  <si>
    <t>C/ BDI</t>
  </si>
  <si>
    <t>Formulas Colunas G,H e I:</t>
  </si>
  <si>
    <t>Celulas automáticas, não sendo necessário alteração nas mesmas.</t>
  </si>
  <si>
    <t>Planilha de Referência:</t>
  </si>
  <si>
    <t>BDI (%):</t>
  </si>
  <si>
    <t>Valor total da composição do BDI em %.</t>
  </si>
  <si>
    <r>
      <t>Município:</t>
    </r>
    <r>
      <rPr>
        <sz val="11"/>
        <rFont val="Arial"/>
        <family val="2"/>
      </rPr>
      <t xml:space="preserve"> SÃO SEBASTIÃO DA BELA VISTA/MG.</t>
    </r>
  </si>
  <si>
    <t>SINAPI</t>
  </si>
  <si>
    <t>M2</t>
  </si>
  <si>
    <t>1.1</t>
  </si>
  <si>
    <t>PLACA DE OBRA</t>
  </si>
  <si>
    <t>4.1</t>
  </si>
  <si>
    <t>EXECUÇÃO DE MEIO-FIO E SARJETA</t>
  </si>
  <si>
    <t>5.1</t>
  </si>
  <si>
    <t>M</t>
  </si>
  <si>
    <t>Responsável Técnico: RÉGIS ATALIBA DE MELO SILVA - ENGENHEIRO CIVIL - CREA 199.555/D</t>
  </si>
  <si>
    <t>3.1</t>
  </si>
  <si>
    <t>PLACA DE OBRA (PARA CONSTRUCAO CIVIL) EM CHAPA GALVANIZADA *N. 22*, ADESIVADA, DE *2,4 X 1,2* M (SEM POSTES PARA FIXACAO)</t>
  </si>
  <si>
    <t>SINAPI-4813</t>
  </si>
  <si>
    <t>SINAPI-2731</t>
  </si>
  <si>
    <t>POSTE ROLICO DE MADEIRA TRATADA, D = 20 A 25 CM, H = 12,00 M, EM EUCALIPTO OU EQUIVALENTE DA REGIAO</t>
  </si>
  <si>
    <t>EXECUÇÃO DE SUBLEITO E PAVIMENTAÇÃO EM BLOQUETE SEXTAVADO</t>
  </si>
  <si>
    <t>EXECUÇÃO DE PAVIMENTO EM PISO INTERTRAVADO, COM BLOCO SEXTAVADO DE 25 X 25 CM, ESPESSURA 8 CM. AF_10/2022</t>
  </si>
  <si>
    <t>SINAPI-92394</t>
  </si>
  <si>
    <t>SINAPI-100576</t>
  </si>
  <si>
    <t>REGULARIZAÇÃO E COMPACTAÇÃO DE SUBLEITO DE SOLO PREDOMINANTEMENTE ARGILOSO. AF_11/2019</t>
  </si>
  <si>
    <t>EXECUÇÃO DE MEIO-FIO E SARJETA EXTRUSADO</t>
  </si>
  <si>
    <t>SINAPI-101616</t>
  </si>
  <si>
    <t>PREPARO DE FUNDO DE VALA COM LARGURA MENOR QUE 1,5 M (ACERTO DO SOLO NATURAL). AF_08/2020</t>
  </si>
  <si>
    <t>GUIA (MEIO-FIO) E SARJETA CONJUGADOS DE CONCRETO, MOLDADA IN LOCO EM TRECHO RETO COM EXTRUSORA, 45 CM BASE (15 CM BASE DA GUIA + 30 CM BASE DA SARJETA) X 22 CM ALTURA. AF_06/2016</t>
  </si>
  <si>
    <t>SINAPI-94267</t>
  </si>
  <si>
    <t>EXECUÇÃO DE CALÇADAS E RAMPAS COM PISO TÁTIL</t>
  </si>
  <si>
    <t>EXECUÇÃO DE PASSEIO (CALÇADA) OU PISO DE CONCRETO COM CONCRETO MOLDADO IN LOCO, USINADO, ACABAMENTO CONVENCIONAL, ESPESSURA 6 CM, ARMADO. AF_08/2022</t>
  </si>
  <si>
    <t>SINAPI-94993</t>
  </si>
  <si>
    <t>PISO EM LADRILHO HIDRÁULICO APLICADO EM AMBIENTES EXTERNOS. AF_05/2020</t>
  </si>
  <si>
    <t>SINAPI-101091</t>
  </si>
  <si>
    <t>SINALIZAÇÃO</t>
  </si>
  <si>
    <t>PINTURA DE FAIXA DE PEDESTRE OU ZEBRADA COM TINTA ACRÍLICA, E = 30 CM, APLICAÇÃO MANUAL. AF_05/2021</t>
  </si>
  <si>
    <t>SINAPI-102501</t>
  </si>
  <si>
    <t>1.2</t>
  </si>
  <si>
    <t>2.1</t>
  </si>
  <si>
    <t>2.2</t>
  </si>
  <si>
    <t>3.2</t>
  </si>
  <si>
    <t>4.2</t>
  </si>
  <si>
    <r>
      <t xml:space="preserve">Projeto: </t>
    </r>
    <r>
      <rPr>
        <sz val="11"/>
        <rFont val="Arial"/>
        <family val="2"/>
      </rPr>
      <t>Pavimentação de vias públicas dentro do perímetro urbano do município de São Sebastiao da Bela Vista</t>
    </r>
  </si>
  <si>
    <t>Número da Proposta: 48352/2021</t>
  </si>
  <si>
    <r>
      <t>Data: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10/04/2023</t>
    </r>
  </si>
  <si>
    <t>Planilha de Levantamento Quantitativo</t>
  </si>
  <si>
    <t>N° Macrosserviço / Serviço</t>
  </si>
  <si>
    <t>Descrição Macrosserviço / Serviço</t>
  </si>
  <si>
    <t>Qtd.</t>
  </si>
  <si>
    <t>Und.</t>
  </si>
  <si>
    <t>N° Evento</t>
  </si>
  <si>
    <t>Evento</t>
  </si>
  <si>
    <t>Preço Total</t>
  </si>
  <si>
    <t>N° Frente de Obra</t>
  </si>
  <si>
    <t>Frente de Obra</t>
  </si>
  <si>
    <t>Valor</t>
  </si>
  <si>
    <t>AVENIDA DOS CANÁRIOS</t>
  </si>
  <si>
    <t>REGULARIZAÇÃO DO SUBLEITO E PAVIMENTAÇÃO</t>
  </si>
  <si>
    <t>AVENIDA DOS SABIÁS</t>
  </si>
  <si>
    <t>CALÇADAS E RAMPAS DE ACESSIBILIDADE</t>
  </si>
  <si>
    <t>Visão das Frentes de Obra por Evento</t>
  </si>
  <si>
    <t>N° do Evento</t>
  </si>
  <si>
    <t>Título do Evento</t>
  </si>
  <si>
    <t>Nº da Frente de Obra</t>
  </si>
  <si>
    <t>Nº do Período de Conclusão do Evento</t>
  </si>
  <si>
    <t>Cronograma Físico-Financeiro</t>
  </si>
  <si>
    <t>N° do Período de Conclusão do Evento</t>
  </si>
  <si>
    <t>Percentual Parcela</t>
  </si>
  <si>
    <t>Valor Parcela</t>
  </si>
  <si>
    <t>Percentual Acumulado</t>
  </si>
  <si>
    <t>Valor Acumulado</t>
  </si>
  <si>
    <t>RÉGIS ATALIBA DE MELO SILVA</t>
  </si>
  <si>
    <t>ENGENHEIRO CIVIL - CREA 199.555/D -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</si>
</sst>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mmmm/yy"/>
    <numFmt numFmtId="166" formatCode="_(* #,##0.0_);_(* \(#,##0.0\);_(* &quot;-&quot;??_);_(@_)"/>
    <numFmt numFmtId="167" formatCode="&quot;R$&quot;\ #,##0.00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i/>
      <sz val="10"/>
      <name val="Arial"/>
      <family val="2"/>
    </font>
    <font>
      <b/>
      <sz val="10"/>
      <color rgb="FF333333"/>
      <name val="Open Sans"/>
      <family val="2"/>
    </font>
    <font>
      <sz val="10"/>
      <color rgb="FF333333"/>
      <name val="Open Sans"/>
      <family val="2"/>
    </font>
    <font>
      <u/>
      <sz val="10"/>
      <color theme="1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3A71B2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3A71B2"/>
      </bottom>
      <diagonal/>
    </border>
    <border>
      <left/>
      <right/>
      <top style="medium">
        <color indexed="64"/>
      </top>
      <bottom style="thick">
        <color rgb="FF3A71B2"/>
      </bottom>
      <diagonal/>
    </border>
    <border>
      <left/>
      <right style="medium">
        <color indexed="64"/>
      </right>
      <top style="medium">
        <color indexed="64"/>
      </top>
      <bottom style="thick">
        <color rgb="FF3A71B2"/>
      </bottom>
      <diagonal/>
    </border>
    <border>
      <left style="medium">
        <color indexed="64"/>
      </left>
      <right style="medium">
        <color rgb="FF000000"/>
      </right>
      <top style="thick">
        <color rgb="FF3A71B2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ck">
        <color rgb="FF3A71B2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9" fontId="6" fillId="0" borderId="32" xfId="2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0" borderId="0" xfId="0" applyFont="1"/>
    <xf numFmtId="0" fontId="11" fillId="0" borderId="0" xfId="0" applyFont="1"/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/>
    </xf>
    <xf numFmtId="2" fontId="6" fillId="4" borderId="27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 wrapText="1"/>
    </xf>
    <xf numFmtId="164" fontId="8" fillId="4" borderId="28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/>
    </xf>
    <xf numFmtId="2" fontId="6" fillId="0" borderId="0" xfId="0" applyNumberFormat="1" applyFont="1"/>
    <xf numFmtId="0" fontId="6" fillId="0" borderId="44" xfId="0" applyFont="1" applyBorder="1"/>
    <xf numFmtId="0" fontId="11" fillId="0" borderId="46" xfId="0" applyFont="1" applyBorder="1"/>
    <xf numFmtId="0" fontId="6" fillId="0" borderId="46" xfId="0" applyFont="1" applyBorder="1"/>
    <xf numFmtId="0" fontId="6" fillId="0" borderId="47" xfId="0" applyFont="1" applyBorder="1"/>
    <xf numFmtId="2" fontId="6" fillId="3" borderId="1" xfId="4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2" fontId="6" fillId="4" borderId="1" xfId="4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43" fontId="6" fillId="0" borderId="0" xfId="0" applyNumberFormat="1" applyFont="1"/>
    <xf numFmtId="0" fontId="6" fillId="3" borderId="1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2" fontId="6" fillId="3" borderId="3" xfId="4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39" fontId="8" fillId="3" borderId="1" xfId="4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6" borderId="48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center" vertical="center" wrapText="1"/>
    </xf>
    <xf numFmtId="0" fontId="13" fillId="6" borderId="48" xfId="0" applyFont="1" applyFill="1" applyBorder="1" applyAlignment="1">
      <alignment horizontal="left" vertical="center" wrapText="1"/>
    </xf>
    <xf numFmtId="8" fontId="12" fillId="6" borderId="48" xfId="0" applyNumberFormat="1" applyFont="1" applyFill="1" applyBorder="1" applyAlignment="1">
      <alignment horizontal="right" vertical="center" wrapText="1"/>
    </xf>
    <xf numFmtId="0" fontId="13" fillId="7" borderId="48" xfId="0" applyFont="1" applyFill="1" applyBorder="1" applyAlignment="1">
      <alignment horizontal="center" vertical="center" wrapText="1"/>
    </xf>
    <xf numFmtId="0" fontId="13" fillId="7" borderId="48" xfId="0" applyFont="1" applyFill="1" applyBorder="1" applyAlignment="1">
      <alignment horizontal="left" vertical="center" wrapText="1"/>
    </xf>
    <xf numFmtId="8" fontId="13" fillId="7" borderId="48" xfId="0" applyNumberFormat="1" applyFont="1" applyFill="1" applyBorder="1" applyAlignment="1">
      <alignment horizontal="right" vertical="center" wrapText="1"/>
    </xf>
    <xf numFmtId="8" fontId="13" fillId="6" borderId="48" xfId="0" applyNumberFormat="1" applyFont="1" applyFill="1" applyBorder="1" applyAlignment="1">
      <alignment horizontal="right" vertical="center" wrapText="1"/>
    </xf>
    <xf numFmtId="0" fontId="12" fillId="7" borderId="48" xfId="0" applyFont="1" applyFill="1" applyBorder="1" applyAlignment="1">
      <alignment horizontal="left" vertical="center" wrapText="1"/>
    </xf>
    <xf numFmtId="8" fontId="12" fillId="7" borderId="48" xfId="0" applyNumberFormat="1" applyFont="1" applyFill="1" applyBorder="1" applyAlignment="1">
      <alignment horizontal="right" vertical="center" wrapText="1"/>
    </xf>
    <xf numFmtId="0" fontId="12" fillId="5" borderId="52" xfId="0" applyFont="1" applyFill="1" applyBorder="1" applyAlignment="1">
      <alignment horizontal="center" vertical="center" wrapText="1"/>
    </xf>
    <xf numFmtId="0" fontId="13" fillId="7" borderId="55" xfId="0" applyFont="1" applyFill="1" applyBorder="1" applyAlignment="1">
      <alignment vertical="center" wrapText="1"/>
    </xf>
    <xf numFmtId="0" fontId="13" fillId="7" borderId="56" xfId="0" applyFont="1" applyFill="1" applyBorder="1" applyAlignment="1">
      <alignment vertical="center" wrapText="1"/>
    </xf>
    <xf numFmtId="0" fontId="13" fillId="7" borderId="57" xfId="0" applyFont="1" applyFill="1" applyBorder="1" applyAlignment="1">
      <alignment vertical="center" wrapText="1"/>
    </xf>
    <xf numFmtId="0" fontId="13" fillId="7" borderId="0" xfId="0" applyFont="1" applyFill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vertical="center" wrapText="1"/>
    </xf>
    <xf numFmtId="0" fontId="13" fillId="7" borderId="12" xfId="0" applyFont="1" applyFill="1" applyBorder="1" applyAlignment="1">
      <alignment vertical="center" wrapText="1"/>
    </xf>
    <xf numFmtId="167" fontId="13" fillId="7" borderId="13" xfId="0" applyNumberFormat="1" applyFont="1" applyFill="1" applyBorder="1" applyAlignment="1">
      <alignment vertical="center" wrapText="1"/>
    </xf>
    <xf numFmtId="0" fontId="13" fillId="7" borderId="43" xfId="0" applyFont="1" applyFill="1" applyBorder="1" applyAlignment="1">
      <alignment vertical="center" wrapText="1"/>
    </xf>
    <xf numFmtId="167" fontId="13" fillId="7" borderId="44" xfId="0" applyNumberFormat="1" applyFont="1" applyFill="1" applyBorder="1" applyAlignment="1">
      <alignment vertical="center" wrapText="1"/>
    </xf>
    <xf numFmtId="0" fontId="13" fillId="7" borderId="16" xfId="0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 wrapText="1"/>
    </xf>
    <xf numFmtId="167" fontId="13" fillId="7" borderId="18" xfId="0" applyNumberFormat="1" applyFont="1" applyFill="1" applyBorder="1" applyAlignment="1">
      <alignment vertical="center" wrapText="1"/>
    </xf>
    <xf numFmtId="0" fontId="13" fillId="7" borderId="14" xfId="0" applyFont="1" applyFill="1" applyBorder="1" applyAlignment="1">
      <alignment vertical="center" wrapText="1"/>
    </xf>
    <xf numFmtId="0" fontId="13" fillId="7" borderId="15" xfId="0" applyFont="1" applyFill="1" applyBorder="1" applyAlignment="1">
      <alignment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12" fillId="6" borderId="64" xfId="0" applyFont="1" applyFill="1" applyBorder="1" applyAlignment="1">
      <alignment horizontal="center" vertical="center" wrapText="1"/>
    </xf>
    <xf numFmtId="0" fontId="13" fillId="7" borderId="65" xfId="0" applyFont="1" applyFill="1" applyBorder="1" applyAlignment="1">
      <alignment vertical="center" wrapText="1"/>
    </xf>
    <xf numFmtId="0" fontId="13" fillId="7" borderId="44" xfId="0" applyFont="1" applyFill="1" applyBorder="1" applyAlignment="1">
      <alignment vertical="center" wrapText="1"/>
    </xf>
    <xf numFmtId="0" fontId="12" fillId="7" borderId="64" xfId="0" applyFont="1" applyFill="1" applyBorder="1" applyAlignment="1">
      <alignment horizontal="center" vertical="center" wrapText="1"/>
    </xf>
    <xf numFmtId="10" fontId="13" fillId="6" borderId="48" xfId="0" applyNumberFormat="1" applyFont="1" applyFill="1" applyBorder="1" applyAlignment="1">
      <alignment horizontal="right" vertical="center" wrapText="1"/>
    </xf>
    <xf numFmtId="10" fontId="13" fillId="7" borderId="48" xfId="0" applyNumberFormat="1" applyFont="1" applyFill="1" applyBorder="1" applyAlignment="1">
      <alignment horizontal="right" vertical="center" wrapText="1"/>
    </xf>
    <xf numFmtId="0" fontId="13" fillId="6" borderId="64" xfId="0" applyFont="1" applyFill="1" applyBorder="1" applyAlignment="1">
      <alignment horizontal="center" vertical="center" wrapText="1"/>
    </xf>
    <xf numFmtId="0" fontId="13" fillId="7" borderId="64" xfId="0" applyFont="1" applyFill="1" applyBorder="1" applyAlignment="1">
      <alignment horizontal="center" vertical="center" wrapText="1"/>
    </xf>
    <xf numFmtId="0" fontId="13" fillId="6" borderId="71" xfId="0" applyFont="1" applyFill="1" applyBorder="1" applyAlignment="1">
      <alignment horizontal="center" vertical="center" wrapText="1"/>
    </xf>
    <xf numFmtId="10" fontId="13" fillId="6" borderId="72" xfId="0" applyNumberFormat="1" applyFont="1" applyFill="1" applyBorder="1" applyAlignment="1">
      <alignment horizontal="right" vertical="center" wrapText="1"/>
    </xf>
    <xf numFmtId="8" fontId="13" fillId="6" borderId="72" xfId="0" applyNumberFormat="1" applyFont="1" applyFill="1" applyBorder="1" applyAlignment="1">
      <alignment horizontal="right" vertical="center" wrapText="1"/>
    </xf>
    <xf numFmtId="10" fontId="13" fillId="6" borderId="53" xfId="0" applyNumberFormat="1" applyFont="1" applyFill="1" applyBorder="1" applyAlignment="1">
      <alignment horizontal="right" vertical="center" wrapText="1"/>
    </xf>
    <xf numFmtId="10" fontId="13" fillId="7" borderId="53" xfId="0" applyNumberFormat="1" applyFont="1" applyFill="1" applyBorder="1" applyAlignment="1">
      <alignment horizontal="right" vertical="center" wrapText="1"/>
    </xf>
    <xf numFmtId="10" fontId="13" fillId="6" borderId="73" xfId="0" applyNumberFormat="1" applyFont="1" applyFill="1" applyBorder="1" applyAlignment="1">
      <alignment horizontal="right" vertical="center" wrapText="1"/>
    </xf>
    <xf numFmtId="0" fontId="12" fillId="5" borderId="67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 wrapText="1"/>
    </xf>
    <xf numFmtId="0" fontId="13" fillId="6" borderId="75" xfId="0" applyFont="1" applyFill="1" applyBorder="1" applyAlignment="1">
      <alignment horizontal="center" vertical="center" wrapText="1"/>
    </xf>
    <xf numFmtId="0" fontId="13" fillId="7" borderId="75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0" xfId="0" applyBorder="1"/>
    <xf numFmtId="0" fontId="0" fillId="0" borderId="44" xfId="0" applyBorder="1"/>
    <xf numFmtId="0" fontId="2" fillId="0" borderId="4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45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10" fontId="1" fillId="0" borderId="23" xfId="2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8" fontId="13" fillId="7" borderId="49" xfId="0" applyNumberFormat="1" applyFont="1" applyFill="1" applyBorder="1" applyAlignment="1">
      <alignment horizontal="right" vertical="center" wrapText="1"/>
    </xf>
    <xf numFmtId="8" fontId="13" fillId="7" borderId="51" xfId="0" applyNumberFormat="1" applyFont="1" applyFill="1" applyBorder="1" applyAlignment="1">
      <alignment horizontal="right" vertical="center" wrapText="1"/>
    </xf>
    <xf numFmtId="8" fontId="13" fillId="7" borderId="70" xfId="0" applyNumberFormat="1" applyFont="1" applyFill="1" applyBorder="1" applyAlignment="1">
      <alignment horizontal="right" vertical="center" wrapText="1"/>
    </xf>
    <xf numFmtId="0" fontId="14" fillId="7" borderId="49" xfId="5" applyFill="1" applyBorder="1" applyAlignment="1">
      <alignment horizontal="center" vertical="center" wrapText="1"/>
    </xf>
    <xf numFmtId="0" fontId="14" fillId="7" borderId="51" xfId="5" applyFill="1" applyBorder="1" applyAlignment="1">
      <alignment horizontal="center" vertical="center" wrapText="1"/>
    </xf>
    <xf numFmtId="0" fontId="14" fillId="7" borderId="70" xfId="5" applyFill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3" fillId="7" borderId="66" xfId="0" applyFont="1" applyFill="1" applyBorder="1" applyAlignment="1">
      <alignment horizontal="center" vertical="center" wrapText="1"/>
    </xf>
    <xf numFmtId="0" fontId="13" fillId="7" borderId="68" xfId="0" applyFont="1" applyFill="1" applyBorder="1" applyAlignment="1">
      <alignment horizontal="center" vertical="center" wrapText="1"/>
    </xf>
    <xf numFmtId="0" fontId="13" fillId="7" borderId="69" xfId="0" applyFont="1" applyFill="1" applyBorder="1" applyAlignment="1">
      <alignment horizontal="center" vertical="center" wrapText="1"/>
    </xf>
    <xf numFmtId="0" fontId="13" fillId="7" borderId="49" xfId="0" applyFont="1" applyFill="1" applyBorder="1" applyAlignment="1">
      <alignment horizontal="left" vertical="center" wrapText="1"/>
    </xf>
    <xf numFmtId="0" fontId="13" fillId="7" borderId="51" xfId="0" applyFont="1" applyFill="1" applyBorder="1" applyAlignment="1">
      <alignment horizontal="left" vertical="center" wrapText="1"/>
    </xf>
    <xf numFmtId="0" fontId="13" fillId="7" borderId="70" xfId="0" applyFont="1" applyFill="1" applyBorder="1" applyAlignment="1">
      <alignment horizontal="left" vertical="center" wrapText="1"/>
    </xf>
    <xf numFmtId="0" fontId="13" fillId="7" borderId="49" xfId="0" applyFont="1" applyFill="1" applyBorder="1" applyAlignment="1">
      <alignment horizontal="center" vertical="center" wrapText="1"/>
    </xf>
    <xf numFmtId="0" fontId="13" fillId="7" borderId="51" xfId="0" applyFont="1" applyFill="1" applyBorder="1" applyAlignment="1">
      <alignment horizontal="center" vertical="center" wrapText="1"/>
    </xf>
    <xf numFmtId="0" fontId="13" fillId="7" borderId="70" xfId="0" applyFont="1" applyFill="1" applyBorder="1" applyAlignment="1">
      <alignment horizontal="center" vertical="center" wrapText="1"/>
    </xf>
    <xf numFmtId="0" fontId="13" fillId="7" borderId="67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left" vertical="center" wrapText="1"/>
    </xf>
    <xf numFmtId="0" fontId="13" fillId="7" borderId="50" xfId="0" applyFont="1" applyFill="1" applyBorder="1" applyAlignment="1">
      <alignment horizontal="center" vertical="center" wrapText="1"/>
    </xf>
    <xf numFmtId="8" fontId="13" fillId="7" borderId="50" xfId="0" applyNumberFormat="1" applyFont="1" applyFill="1" applyBorder="1" applyAlignment="1">
      <alignment horizontal="right" vertical="center" wrapText="1"/>
    </xf>
    <xf numFmtId="0" fontId="14" fillId="7" borderId="50" xfId="5" applyFill="1" applyBorder="1" applyAlignment="1">
      <alignment horizontal="center" vertical="center" wrapText="1"/>
    </xf>
    <xf numFmtId="0" fontId="14" fillId="6" borderId="49" xfId="5" applyFill="1" applyBorder="1" applyAlignment="1">
      <alignment horizontal="center" vertical="center" wrapText="1"/>
    </xf>
    <xf numFmtId="0" fontId="14" fillId="6" borderId="51" xfId="5" applyFill="1" applyBorder="1" applyAlignment="1">
      <alignment horizontal="center" vertical="center" wrapText="1"/>
    </xf>
    <xf numFmtId="0" fontId="14" fillId="6" borderId="50" xfId="5" applyFill="1" applyBorder="1" applyAlignment="1">
      <alignment horizontal="center" vertical="center" wrapText="1"/>
    </xf>
    <xf numFmtId="0" fontId="13" fillId="6" borderId="66" xfId="0" applyFont="1" applyFill="1" applyBorder="1" applyAlignment="1">
      <alignment horizontal="center" vertical="center" wrapText="1"/>
    </xf>
    <xf numFmtId="0" fontId="13" fillId="6" borderId="68" xfId="0" applyFont="1" applyFill="1" applyBorder="1" applyAlignment="1">
      <alignment horizontal="center" vertical="center" wrapText="1"/>
    </xf>
    <xf numFmtId="0" fontId="13" fillId="6" borderId="67" xfId="0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13" fillId="6" borderId="51" xfId="0" applyFont="1" applyFill="1" applyBorder="1" applyAlignment="1">
      <alignment horizontal="left" vertical="center" wrapText="1"/>
    </xf>
    <xf numFmtId="0" fontId="13" fillId="6" borderId="50" xfId="0" applyFont="1" applyFill="1" applyBorder="1" applyAlignment="1">
      <alignment horizontal="left" vertical="center" wrapText="1"/>
    </xf>
    <xf numFmtId="4" fontId="13" fillId="6" borderId="49" xfId="0" applyNumberFormat="1" applyFont="1" applyFill="1" applyBorder="1" applyAlignment="1">
      <alignment horizontal="center" vertical="center" wrapText="1"/>
    </xf>
    <xf numFmtId="4" fontId="13" fillId="6" borderId="51" xfId="0" applyNumberFormat="1" applyFont="1" applyFill="1" applyBorder="1" applyAlignment="1">
      <alignment horizontal="center" vertical="center" wrapText="1"/>
    </xf>
    <xf numFmtId="4" fontId="13" fillId="6" borderId="50" xfId="0" applyNumberFormat="1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center" vertical="center" wrapText="1"/>
    </xf>
    <xf numFmtId="0" fontId="13" fillId="6" borderId="51" xfId="0" applyFont="1" applyFill="1" applyBorder="1" applyAlignment="1">
      <alignment horizontal="center" vertical="center" wrapText="1"/>
    </xf>
    <xf numFmtId="0" fontId="13" fillId="6" borderId="50" xfId="0" applyFont="1" applyFill="1" applyBorder="1" applyAlignment="1">
      <alignment horizontal="center" vertical="center" wrapText="1"/>
    </xf>
    <xf numFmtId="8" fontId="13" fillId="6" borderId="49" xfId="0" applyNumberFormat="1" applyFont="1" applyFill="1" applyBorder="1" applyAlignment="1">
      <alignment horizontal="right" vertical="center" wrapText="1"/>
    </xf>
    <xf numFmtId="8" fontId="13" fillId="6" borderId="51" xfId="0" applyNumberFormat="1" applyFont="1" applyFill="1" applyBorder="1" applyAlignment="1">
      <alignment horizontal="right" vertical="center" wrapText="1"/>
    </xf>
    <xf numFmtId="8" fontId="13" fillId="6" borderId="50" xfId="0" applyNumberFormat="1" applyFont="1" applyFill="1" applyBorder="1" applyAlignment="1">
      <alignment horizontal="right" vertical="center" wrapText="1"/>
    </xf>
    <xf numFmtId="0" fontId="14" fillId="7" borderId="55" xfId="5" applyFill="1" applyBorder="1" applyAlignment="1">
      <alignment horizontal="center" vertical="center" wrapText="1"/>
    </xf>
    <xf numFmtId="0" fontId="14" fillId="6" borderId="55" xfId="5" applyFill="1" applyBorder="1" applyAlignment="1">
      <alignment horizontal="center" vertical="center" wrapText="1"/>
    </xf>
    <xf numFmtId="0" fontId="14" fillId="6" borderId="57" xfId="5" applyFill="1" applyBorder="1" applyAlignment="1">
      <alignment horizontal="center" vertical="center" wrapText="1"/>
    </xf>
    <xf numFmtId="0" fontId="14" fillId="6" borderId="58" xfId="5" applyFill="1" applyBorder="1" applyAlignment="1">
      <alignment horizontal="center" vertical="center" wrapText="1"/>
    </xf>
    <xf numFmtId="4" fontId="13" fillId="7" borderId="49" xfId="0" applyNumberFormat="1" applyFont="1" applyFill="1" applyBorder="1" applyAlignment="1">
      <alignment horizontal="center" vertical="center" wrapText="1"/>
    </xf>
    <xf numFmtId="4" fontId="13" fillId="7" borderId="51" xfId="0" applyNumberFormat="1" applyFont="1" applyFill="1" applyBorder="1" applyAlignment="1">
      <alignment horizontal="center" vertical="center" wrapText="1"/>
    </xf>
    <xf numFmtId="4" fontId="13" fillId="7" borderId="50" xfId="0" applyNumberFormat="1" applyFont="1" applyFill="1" applyBorder="1" applyAlignment="1">
      <alignment horizontal="center" vertical="center" wrapText="1"/>
    </xf>
    <xf numFmtId="0" fontId="14" fillId="7" borderId="58" xfId="5" applyFill="1" applyBorder="1" applyAlignment="1">
      <alignment horizontal="center" vertical="center" wrapText="1"/>
    </xf>
    <xf numFmtId="8" fontId="13" fillId="7" borderId="33" xfId="0" applyNumberFormat="1" applyFont="1" applyFill="1" applyBorder="1" applyAlignment="1">
      <alignment horizontal="center" vertical="center" wrapText="1"/>
    </xf>
    <xf numFmtId="8" fontId="13" fillId="7" borderId="35" xfId="0" applyNumberFormat="1" applyFont="1" applyFill="1" applyBorder="1" applyAlignment="1">
      <alignment horizontal="center" vertical="center" wrapText="1"/>
    </xf>
    <xf numFmtId="8" fontId="13" fillId="6" borderId="33" xfId="0" applyNumberFormat="1" applyFont="1" applyFill="1" applyBorder="1" applyAlignment="1">
      <alignment horizontal="center" vertical="center" wrapText="1"/>
    </xf>
    <xf numFmtId="8" fontId="13" fillId="6" borderId="35" xfId="0" applyNumberFormat="1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vertical="center" wrapText="1"/>
    </xf>
    <xf numFmtId="0" fontId="13" fillId="6" borderId="54" xfId="0" applyFont="1" applyFill="1" applyBorder="1" applyAlignment="1">
      <alignment vertical="center" wrapText="1"/>
    </xf>
    <xf numFmtId="0" fontId="13" fillId="6" borderId="74" xfId="0" applyFont="1" applyFill="1" applyBorder="1" applyAlignment="1">
      <alignment vertical="center" wrapText="1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7" borderId="53" xfId="0" applyFont="1" applyFill="1" applyBorder="1" applyAlignment="1">
      <alignment vertical="center" wrapText="1"/>
    </xf>
    <xf numFmtId="0" fontId="13" fillId="7" borderId="54" xfId="0" applyFont="1" applyFill="1" applyBorder="1" applyAlignment="1">
      <alignment vertical="center" wrapText="1"/>
    </xf>
    <xf numFmtId="0" fontId="13" fillId="7" borderId="74" xfId="0" applyFont="1" applyFill="1" applyBorder="1" applyAlignment="1">
      <alignment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5" fillId="0" borderId="59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Hiperlink" xfId="5" builtinId="8"/>
    <cellStyle name="Normal" xfId="0" builtinId="0"/>
    <cellStyle name="Normal 3" xfId="1"/>
    <cellStyle name="Porcentagem" xfId="2" builtinId="5"/>
    <cellStyle name="Separador de milhares 5" xfId="3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andatarias.transferegov.sistema.gov.br/projeto-basico/private/index.jsf?idProposta=1714916" TargetMode="External"/><Relationship Id="rId3" Type="http://schemas.openxmlformats.org/officeDocument/2006/relationships/hyperlink" Target="https://mandatarias.transferegov.sistema.gov.br/projeto-basico/private/index.jsf?idProposta=1714916" TargetMode="External"/><Relationship Id="rId7" Type="http://schemas.openxmlformats.org/officeDocument/2006/relationships/hyperlink" Target="https://mandatarias.transferegov.sistema.gov.br/projeto-basico/private/index.jsf?idProposta=1714916" TargetMode="External"/><Relationship Id="rId2" Type="http://schemas.openxmlformats.org/officeDocument/2006/relationships/hyperlink" Target="https://mandatarias.transferegov.sistema.gov.br/projeto-basico/private/index.jsf?idProposta=1714916" TargetMode="External"/><Relationship Id="rId1" Type="http://schemas.openxmlformats.org/officeDocument/2006/relationships/hyperlink" Target="https://mandatarias.transferegov.sistema.gov.br/projeto-basico/private/index.jsf?idProposta=1714916" TargetMode="External"/><Relationship Id="rId6" Type="http://schemas.openxmlformats.org/officeDocument/2006/relationships/hyperlink" Target="https://mandatarias.transferegov.sistema.gov.br/projeto-basico/private/index.jsf?idProposta=1714916" TargetMode="External"/><Relationship Id="rId5" Type="http://schemas.openxmlformats.org/officeDocument/2006/relationships/hyperlink" Target="https://mandatarias.transferegov.sistema.gov.br/projeto-basico/private/index.jsf?idProposta=1714916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mandatarias.transferegov.sistema.gov.br/projeto-basico/private/index.jsf?idProposta=1714916" TargetMode="External"/><Relationship Id="rId9" Type="http://schemas.openxmlformats.org/officeDocument/2006/relationships/hyperlink" Target="https://mandatarias.transferegov.sistema.gov.br/projeto-basico/private/index.jsf?idProposta=171491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andatarias.transferegov.sistema.gov.br/projeto-basico/private/index.jsf?idProposta=1714916" TargetMode="External"/><Relationship Id="rId2" Type="http://schemas.openxmlformats.org/officeDocument/2006/relationships/hyperlink" Target="https://mandatarias.transferegov.sistema.gov.br/projeto-basico/private/index.jsf?idProposta=1714916" TargetMode="External"/><Relationship Id="rId1" Type="http://schemas.openxmlformats.org/officeDocument/2006/relationships/hyperlink" Target="https://mandatarias.transferegov.sistema.gov.br/projeto-basico/private/index.jsf?idProposta=1714916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andatarias.transferegov.sistema.gov.br/projeto-basico/private/index.jsf?idProposta=1714916" TargetMode="External"/><Relationship Id="rId4" Type="http://schemas.openxmlformats.org/officeDocument/2006/relationships/hyperlink" Target="https://mandatarias.transferegov.sistema.gov.br/projeto-basico/private/index.jsf?idProposta=1714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80" zoomScaleNormal="80" zoomScalePageLayoutView="80" workbookViewId="0">
      <selection activeCell="A9" sqref="A9:E10"/>
    </sheetView>
  </sheetViews>
  <sheetFormatPr defaultRowHeight="15"/>
  <cols>
    <col min="1" max="1" width="9" style="3" customWidth="1"/>
    <col min="2" max="2" width="19.5703125" style="3" customWidth="1"/>
    <col min="3" max="3" width="85.5703125" style="3" customWidth="1"/>
    <col min="4" max="4" width="8" style="3" customWidth="1"/>
    <col min="5" max="5" width="12.42578125" style="3" customWidth="1"/>
    <col min="6" max="6" width="13.7109375" style="3" customWidth="1"/>
    <col min="7" max="7" width="15.7109375" style="3" customWidth="1"/>
    <col min="8" max="8" width="13.7109375" style="3" customWidth="1"/>
    <col min="9" max="9" width="18.5703125" style="3" customWidth="1"/>
    <col min="10" max="10" width="9.140625" style="2"/>
    <col min="11" max="11" width="14.7109375" style="3" customWidth="1"/>
    <col min="12" max="12" width="9.140625" style="1"/>
  </cols>
  <sheetData>
    <row r="1" spans="1:12" s="6" customFormat="1" ht="15" customHeight="1">
      <c r="A1" s="152" t="s">
        <v>13</v>
      </c>
      <c r="B1" s="153"/>
      <c r="C1" s="153"/>
      <c r="D1" s="153"/>
      <c r="E1" s="153"/>
      <c r="F1" s="153"/>
      <c r="G1" s="153"/>
      <c r="H1" s="153"/>
      <c r="I1" s="154"/>
      <c r="J1" s="7"/>
      <c r="K1" s="4"/>
      <c r="L1" s="5"/>
    </row>
    <row r="2" spans="1:12" s="6" customFormat="1" ht="15" customHeight="1">
      <c r="A2" s="155"/>
      <c r="B2" s="156"/>
      <c r="C2" s="156"/>
      <c r="D2" s="156"/>
      <c r="E2" s="156"/>
      <c r="F2" s="156"/>
      <c r="G2" s="156"/>
      <c r="H2" s="156"/>
      <c r="I2" s="157"/>
      <c r="J2" s="7"/>
      <c r="K2" s="4"/>
      <c r="L2" s="5"/>
    </row>
    <row r="3" spans="1:12" s="6" customFormat="1" ht="15" customHeight="1" thickBot="1">
      <c r="A3" s="158"/>
      <c r="B3" s="159"/>
      <c r="C3" s="159"/>
      <c r="D3" s="159"/>
      <c r="E3" s="159"/>
      <c r="F3" s="160"/>
      <c r="G3" s="160"/>
      <c r="H3" s="160"/>
      <c r="I3" s="161"/>
      <c r="J3" s="7"/>
      <c r="K3" s="4"/>
      <c r="L3" s="5"/>
    </row>
    <row r="4" spans="1:12" s="6" customFormat="1" ht="15" customHeight="1">
      <c r="A4" s="127" t="s">
        <v>21</v>
      </c>
      <c r="B4" s="128"/>
      <c r="C4" s="128"/>
      <c r="D4" s="128"/>
      <c r="E4" s="129"/>
      <c r="F4" s="133" t="s">
        <v>23</v>
      </c>
      <c r="G4" s="134"/>
      <c r="H4" s="135"/>
      <c r="I4" s="110" t="s">
        <v>22</v>
      </c>
      <c r="J4" s="7"/>
      <c r="K4" s="4"/>
      <c r="L4" s="5"/>
    </row>
    <row r="5" spans="1:12" s="6" customFormat="1" ht="15" customHeight="1" thickBot="1">
      <c r="A5" s="130"/>
      <c r="B5" s="131"/>
      <c r="C5" s="131"/>
      <c r="D5" s="131"/>
      <c r="E5" s="132"/>
      <c r="F5" s="136" t="s">
        <v>28</v>
      </c>
      <c r="G5" s="137"/>
      <c r="H5" s="8" t="s">
        <v>20</v>
      </c>
      <c r="I5" s="111"/>
      <c r="J5" s="7"/>
      <c r="K5" s="4"/>
      <c r="L5" s="5"/>
    </row>
    <row r="6" spans="1:12" s="6" customFormat="1" ht="15" customHeight="1">
      <c r="A6" s="164" t="s">
        <v>40</v>
      </c>
      <c r="B6" s="165"/>
      <c r="C6" s="165"/>
      <c r="D6" s="165"/>
      <c r="E6" s="166"/>
      <c r="F6" s="138" t="s">
        <v>41</v>
      </c>
      <c r="G6" s="139"/>
      <c r="H6" s="9">
        <v>44896</v>
      </c>
      <c r="I6" s="109">
        <v>0.20780000000000001</v>
      </c>
      <c r="J6" s="7"/>
      <c r="K6" s="4"/>
      <c r="L6" s="5"/>
    </row>
    <row r="7" spans="1:12" s="6" customFormat="1" ht="15" customHeight="1">
      <c r="A7" s="118" t="s">
        <v>78</v>
      </c>
      <c r="B7" s="119"/>
      <c r="C7" s="119"/>
      <c r="D7" s="119"/>
      <c r="E7" s="120"/>
      <c r="F7" s="140"/>
      <c r="G7" s="141"/>
      <c r="H7" s="10"/>
      <c r="I7" s="109"/>
      <c r="J7" s="7"/>
      <c r="K7" s="4"/>
      <c r="L7" s="5"/>
    </row>
    <row r="8" spans="1:12" s="6" customFormat="1" ht="15" customHeight="1">
      <c r="A8" s="118" t="s">
        <v>49</v>
      </c>
      <c r="B8" s="119"/>
      <c r="C8" s="119"/>
      <c r="D8" s="119"/>
      <c r="E8" s="120"/>
      <c r="F8" s="140"/>
      <c r="G8" s="141"/>
      <c r="H8" s="10"/>
      <c r="I8" s="109"/>
      <c r="J8" s="7"/>
    </row>
    <row r="9" spans="1:12" s="6" customFormat="1" ht="15" customHeight="1">
      <c r="A9" s="124" t="s">
        <v>79</v>
      </c>
      <c r="B9" s="125"/>
      <c r="C9" s="125"/>
      <c r="D9" s="125"/>
      <c r="E9" s="126"/>
      <c r="F9" s="140"/>
      <c r="G9" s="141"/>
      <c r="H9" s="10"/>
      <c r="I9" s="109"/>
      <c r="J9" s="7"/>
    </row>
    <row r="10" spans="1:12" s="6" customFormat="1" ht="2.4500000000000002" customHeight="1">
      <c r="A10" s="124"/>
      <c r="B10" s="125"/>
      <c r="C10" s="125"/>
      <c r="D10" s="125"/>
      <c r="E10" s="126"/>
      <c r="F10" s="140"/>
      <c r="G10" s="141"/>
      <c r="H10" s="10"/>
      <c r="I10" s="109"/>
      <c r="J10" s="7"/>
    </row>
    <row r="11" spans="1:12" s="6" customFormat="1" ht="15" customHeight="1" thickBot="1">
      <c r="A11" s="121" t="s">
        <v>80</v>
      </c>
      <c r="B11" s="122"/>
      <c r="C11" s="122"/>
      <c r="D11" s="122"/>
      <c r="E11" s="123"/>
      <c r="F11" s="162"/>
      <c r="G11" s="163"/>
      <c r="H11" s="11"/>
      <c r="I11" s="109"/>
      <c r="J11" s="7"/>
    </row>
    <row r="12" spans="1:12" s="6" customFormat="1" ht="15" customHeight="1" thickBot="1">
      <c r="A12" s="112" t="s">
        <v>13</v>
      </c>
      <c r="B12" s="113"/>
      <c r="C12" s="113"/>
      <c r="D12" s="113"/>
      <c r="E12" s="113"/>
      <c r="F12" s="113"/>
      <c r="G12" s="113"/>
      <c r="H12" s="113"/>
      <c r="I12" s="114"/>
      <c r="J12" s="7"/>
    </row>
    <row r="13" spans="1:12" s="6" customFormat="1" ht="15" customHeight="1">
      <c r="A13" s="167" t="s">
        <v>0</v>
      </c>
      <c r="B13" s="149" t="s">
        <v>6</v>
      </c>
      <c r="C13" s="149" t="s">
        <v>12</v>
      </c>
      <c r="D13" s="149" t="s">
        <v>1</v>
      </c>
      <c r="E13" s="146" t="s">
        <v>19</v>
      </c>
      <c r="F13" s="170" t="s">
        <v>14</v>
      </c>
      <c r="G13" s="143"/>
      <c r="H13" s="142" t="s">
        <v>14</v>
      </c>
      <c r="I13" s="143"/>
      <c r="J13" s="7"/>
    </row>
    <row r="14" spans="1:12" s="6" customFormat="1" ht="15" customHeight="1">
      <c r="A14" s="168"/>
      <c r="B14" s="150"/>
      <c r="C14" s="150"/>
      <c r="D14" s="150"/>
      <c r="E14" s="147"/>
      <c r="F14" s="171" t="s">
        <v>15</v>
      </c>
      <c r="G14" s="145"/>
      <c r="H14" s="144" t="s">
        <v>16</v>
      </c>
      <c r="I14" s="145"/>
      <c r="J14" s="7"/>
    </row>
    <row r="15" spans="1:12" s="6" customFormat="1" ht="15" customHeight="1" thickBot="1">
      <c r="A15" s="169"/>
      <c r="B15" s="151"/>
      <c r="C15" s="151"/>
      <c r="D15" s="151"/>
      <c r="E15" s="148"/>
      <c r="F15" s="12" t="s">
        <v>17</v>
      </c>
      <c r="G15" s="13" t="s">
        <v>18</v>
      </c>
      <c r="H15" s="14" t="s">
        <v>17</v>
      </c>
      <c r="I15" s="13" t="s">
        <v>18</v>
      </c>
      <c r="J15" s="7"/>
    </row>
    <row r="16" spans="1:12" s="6" customFormat="1" ht="15" customHeight="1">
      <c r="A16" s="18">
        <v>1</v>
      </c>
      <c r="B16" s="19"/>
      <c r="C16" s="20" t="s">
        <v>44</v>
      </c>
      <c r="D16" s="21"/>
      <c r="E16" s="22"/>
      <c r="F16" s="23"/>
      <c r="G16" s="28">
        <f>SUM(G17:G18)</f>
        <v>1807.08</v>
      </c>
      <c r="H16" s="29"/>
      <c r="I16" s="28">
        <f>SUM(I17:I18)</f>
        <v>2182.59</v>
      </c>
      <c r="J16" s="7"/>
    </row>
    <row r="17" spans="1:12" s="6" customFormat="1" ht="45.6" customHeight="1">
      <c r="A17" s="15" t="s">
        <v>43</v>
      </c>
      <c r="B17" s="15" t="s">
        <v>52</v>
      </c>
      <c r="C17" s="53" t="s">
        <v>51</v>
      </c>
      <c r="D17" s="15" t="s">
        <v>42</v>
      </c>
      <c r="E17" s="36">
        <v>4.5</v>
      </c>
      <c r="F17" s="38">
        <v>300</v>
      </c>
      <c r="G17" s="38">
        <f>F17*E17</f>
        <v>1350</v>
      </c>
      <c r="H17" s="38">
        <v>362.34</v>
      </c>
      <c r="I17" s="38">
        <f>H17*E17</f>
        <v>1630.53</v>
      </c>
      <c r="J17" s="7"/>
    </row>
    <row r="18" spans="1:12" s="6" customFormat="1" ht="42.6" customHeight="1">
      <c r="A18" s="15" t="s">
        <v>73</v>
      </c>
      <c r="B18" s="15" t="s">
        <v>53</v>
      </c>
      <c r="C18" s="53" t="s">
        <v>54</v>
      </c>
      <c r="D18" s="15" t="s">
        <v>48</v>
      </c>
      <c r="E18" s="36">
        <v>6</v>
      </c>
      <c r="F18" s="38">
        <v>76.180000000000007</v>
      </c>
      <c r="G18" s="38">
        <f>F18*E18</f>
        <v>457.08000000000004</v>
      </c>
      <c r="H18" s="38">
        <v>92.01</v>
      </c>
      <c r="I18" s="38">
        <f>ROUND(H18*E18,2)</f>
        <v>552.05999999999995</v>
      </c>
      <c r="J18" s="7"/>
      <c r="L18" s="27"/>
    </row>
    <row r="19" spans="1:12" s="6" customFormat="1" ht="15" customHeight="1">
      <c r="A19" s="24">
        <v>2</v>
      </c>
      <c r="B19" s="24"/>
      <c r="C19" s="25" t="s">
        <v>55</v>
      </c>
      <c r="D19" s="26"/>
      <c r="E19" s="39"/>
      <c r="F19" s="40"/>
      <c r="G19" s="41">
        <f>G20</f>
        <v>214796.016</v>
      </c>
      <c r="H19" s="41"/>
      <c r="I19" s="41">
        <f>SUM(I20:I21)</f>
        <v>268996.89600000001</v>
      </c>
      <c r="J19" s="7"/>
      <c r="L19" s="27"/>
    </row>
    <row r="20" spans="1:12" s="6" customFormat="1" ht="40.9" customHeight="1">
      <c r="A20" s="15" t="s">
        <v>74</v>
      </c>
      <c r="B20" s="15" t="s">
        <v>57</v>
      </c>
      <c r="C20" s="53" t="s">
        <v>56</v>
      </c>
      <c r="D20" s="15" t="s">
        <v>42</v>
      </c>
      <c r="E20" s="36">
        <v>3067.2</v>
      </c>
      <c r="F20" s="36">
        <v>70.03</v>
      </c>
      <c r="G20" s="38">
        <f>F20*E20</f>
        <v>214796.016</v>
      </c>
      <c r="H20" s="44">
        <v>84.58</v>
      </c>
      <c r="I20" s="38">
        <f>(H20*E20)</f>
        <v>259423.77599999998</v>
      </c>
      <c r="J20" s="7"/>
      <c r="L20" s="27"/>
    </row>
    <row r="21" spans="1:12" s="6" customFormat="1" ht="40.9" customHeight="1">
      <c r="A21" s="15" t="s">
        <v>75</v>
      </c>
      <c r="B21" s="15" t="s">
        <v>58</v>
      </c>
      <c r="C21" s="53" t="s">
        <v>59</v>
      </c>
      <c r="D21" s="15" t="s">
        <v>42</v>
      </c>
      <c r="E21" s="36">
        <v>3456</v>
      </c>
      <c r="F21" s="36">
        <v>2.29</v>
      </c>
      <c r="G21" s="38">
        <f>F21*E21</f>
        <v>7914.24</v>
      </c>
      <c r="H21" s="44">
        <v>2.77</v>
      </c>
      <c r="I21" s="38">
        <f>(H21*E21)</f>
        <v>9573.1200000000008</v>
      </c>
      <c r="J21" s="7"/>
      <c r="L21" s="27"/>
    </row>
    <row r="22" spans="1:12" s="6" customFormat="1" ht="19.149999999999999" customHeight="1">
      <c r="A22" s="24">
        <v>3</v>
      </c>
      <c r="B22" s="24"/>
      <c r="C22" s="25" t="s">
        <v>60</v>
      </c>
      <c r="D22" s="26"/>
      <c r="E22" s="39"/>
      <c r="F22" s="40"/>
      <c r="G22" s="41">
        <f>SUM(G23:G24)</f>
        <v>51393.217400000001</v>
      </c>
      <c r="H22" s="41"/>
      <c r="I22" s="41">
        <f>SUM(I23:I24)</f>
        <v>62068.061799999996</v>
      </c>
      <c r="J22" s="7"/>
      <c r="L22" s="27"/>
    </row>
    <row r="23" spans="1:12" s="6" customFormat="1" ht="35.450000000000003" customHeight="1">
      <c r="A23" s="15" t="s">
        <v>50</v>
      </c>
      <c r="B23" s="15" t="s">
        <v>61</v>
      </c>
      <c r="C23" s="53" t="s">
        <v>62</v>
      </c>
      <c r="D23" s="15" t="s">
        <v>42</v>
      </c>
      <c r="E23" s="36">
        <v>383.51</v>
      </c>
      <c r="F23" s="36">
        <v>5.74</v>
      </c>
      <c r="G23" s="38">
        <f>F23*E23</f>
        <v>2201.3474000000001</v>
      </c>
      <c r="H23" s="38">
        <v>6.93</v>
      </c>
      <c r="I23" s="38">
        <f>H23*E23</f>
        <v>2657.7242999999999</v>
      </c>
      <c r="J23" s="7"/>
      <c r="L23" s="27"/>
    </row>
    <row r="24" spans="1:12" s="6" customFormat="1" ht="50.45" customHeight="1">
      <c r="A24" s="15" t="s">
        <v>76</v>
      </c>
      <c r="B24" s="15" t="s">
        <v>64</v>
      </c>
      <c r="C24" s="53" t="s">
        <v>63</v>
      </c>
      <c r="D24" s="15" t="s">
        <v>48</v>
      </c>
      <c r="E24" s="36">
        <v>852.25</v>
      </c>
      <c r="F24" s="36">
        <v>57.72</v>
      </c>
      <c r="G24" s="38">
        <f>F24*E24</f>
        <v>49191.87</v>
      </c>
      <c r="H24" s="38">
        <v>69.709999999999994</v>
      </c>
      <c r="I24" s="38">
        <f>H24*E24-0.01</f>
        <v>59410.337499999994</v>
      </c>
      <c r="J24" s="7"/>
      <c r="L24" s="27"/>
    </row>
    <row r="25" spans="1:12" s="6" customFormat="1" ht="17.45" customHeight="1">
      <c r="A25" s="24">
        <v>4</v>
      </c>
      <c r="B25" s="24"/>
      <c r="C25" s="25" t="s">
        <v>65</v>
      </c>
      <c r="D25" s="26"/>
      <c r="E25" s="26"/>
      <c r="F25" s="26"/>
      <c r="G25" s="41">
        <f>G26+G27</f>
        <v>118585.03139999998</v>
      </c>
      <c r="H25" s="26"/>
      <c r="I25" s="41">
        <f>SUM(I26:I27)+0.01</f>
        <v>143226.74980000002</v>
      </c>
      <c r="J25" s="7"/>
      <c r="L25" s="27"/>
    </row>
    <row r="26" spans="1:12" s="6" customFormat="1" ht="48.6" customHeight="1">
      <c r="A26" s="15" t="s">
        <v>45</v>
      </c>
      <c r="B26" s="15" t="s">
        <v>67</v>
      </c>
      <c r="C26" s="53" t="s">
        <v>66</v>
      </c>
      <c r="D26" s="15" t="s">
        <v>42</v>
      </c>
      <c r="E26" s="42">
        <v>1282.83</v>
      </c>
      <c r="F26" s="36">
        <v>91.82</v>
      </c>
      <c r="G26" s="38">
        <f>F26*E26</f>
        <v>117789.45059999998</v>
      </c>
      <c r="H26" s="38">
        <v>110.9</v>
      </c>
      <c r="I26" s="38">
        <f>H26*E26</f>
        <v>142265.84700000001</v>
      </c>
      <c r="J26" s="7"/>
      <c r="L26" s="27"/>
    </row>
    <row r="27" spans="1:12" s="6" customFormat="1" ht="29.45" customHeight="1">
      <c r="A27" s="15" t="s">
        <v>77</v>
      </c>
      <c r="B27" s="15" t="s">
        <v>69</v>
      </c>
      <c r="C27" s="53" t="s">
        <v>68</v>
      </c>
      <c r="D27" s="15" t="s">
        <v>42</v>
      </c>
      <c r="E27" s="36">
        <v>6.72</v>
      </c>
      <c r="F27" s="36">
        <v>118.39</v>
      </c>
      <c r="G27" s="38">
        <f>F27*E27</f>
        <v>795.58079999999995</v>
      </c>
      <c r="H27" s="38">
        <v>142.99</v>
      </c>
      <c r="I27" s="52">
        <f>H27*E27</f>
        <v>960.89280000000008</v>
      </c>
      <c r="J27" s="7"/>
      <c r="L27" s="27"/>
    </row>
    <row r="28" spans="1:12" s="6" customFormat="1" ht="15" customHeight="1">
      <c r="A28" s="24">
        <v>5</v>
      </c>
      <c r="B28" s="24"/>
      <c r="C28" s="25" t="s">
        <v>70</v>
      </c>
      <c r="D28" s="24"/>
      <c r="E28" s="24"/>
      <c r="F28" s="24"/>
      <c r="G28" s="37">
        <f>G29</f>
        <v>1870.14</v>
      </c>
      <c r="H28" s="24"/>
      <c r="I28" s="41">
        <f>I29</f>
        <v>2258.6620000000003</v>
      </c>
      <c r="J28" s="7"/>
      <c r="L28" s="27"/>
    </row>
    <row r="29" spans="1:12" s="6" customFormat="1" ht="39.6" customHeight="1">
      <c r="A29" s="54" t="s">
        <v>47</v>
      </c>
      <c r="B29" s="46" t="s">
        <v>72</v>
      </c>
      <c r="C29" s="53" t="s">
        <v>71</v>
      </c>
      <c r="D29" s="46" t="s">
        <v>42</v>
      </c>
      <c r="E29" s="47">
        <v>85.2</v>
      </c>
      <c r="F29" s="45">
        <v>21.95</v>
      </c>
      <c r="G29" s="48">
        <f>F29*E29</f>
        <v>1870.14</v>
      </c>
      <c r="H29" s="48">
        <v>26.51</v>
      </c>
      <c r="I29" s="48">
        <f>H29*E29+0.01</f>
        <v>2258.6620000000003</v>
      </c>
      <c r="J29" s="7"/>
      <c r="L29" s="27"/>
    </row>
    <row r="30" spans="1:12" s="6" customFormat="1" ht="30" customHeight="1">
      <c r="A30" s="49" t="s">
        <v>2</v>
      </c>
      <c r="B30" s="49" t="s">
        <v>3</v>
      </c>
      <c r="C30" s="49" t="s">
        <v>3</v>
      </c>
      <c r="D30" s="49"/>
      <c r="E30" s="50"/>
      <c r="F30" s="51" t="s">
        <v>33</v>
      </c>
      <c r="G30" s="51">
        <f>G28+G25+G22+G19+G16</f>
        <v>388451.48480000003</v>
      </c>
      <c r="H30" s="51" t="s">
        <v>34</v>
      </c>
      <c r="I30" s="51">
        <f>I28+I25+I22+I19+I16</f>
        <v>478732.95960000006</v>
      </c>
      <c r="J30" s="7"/>
      <c r="K30" s="30"/>
      <c r="L30" s="5"/>
    </row>
    <row r="31" spans="1:12" ht="15" customHeight="1">
      <c r="A31" s="115" t="s">
        <v>30</v>
      </c>
      <c r="B31" s="116"/>
      <c r="C31" s="116"/>
      <c r="D31" s="116"/>
      <c r="E31" s="116"/>
      <c r="F31" s="116"/>
      <c r="G31" s="116"/>
      <c r="H31" s="116"/>
      <c r="I31" s="117"/>
      <c r="K31" s="31"/>
    </row>
    <row r="32" spans="1:12" ht="15" customHeight="1">
      <c r="A32" s="105" t="s">
        <v>25</v>
      </c>
      <c r="B32" s="106"/>
      <c r="C32" s="17" t="s">
        <v>7</v>
      </c>
      <c r="I32" s="32"/>
    </row>
    <row r="33" spans="1:12" ht="15" customHeight="1">
      <c r="A33" s="105" t="s">
        <v>26</v>
      </c>
      <c r="B33" s="106"/>
      <c r="C33" s="17" t="s">
        <v>27</v>
      </c>
      <c r="I33" s="32"/>
    </row>
    <row r="34" spans="1:12" ht="15" customHeight="1">
      <c r="A34" s="105" t="s">
        <v>1</v>
      </c>
      <c r="B34" s="106"/>
      <c r="C34" s="17" t="s">
        <v>5</v>
      </c>
      <c r="I34" s="32"/>
    </row>
    <row r="35" spans="1:12" ht="15" customHeight="1">
      <c r="A35" s="105" t="s">
        <v>29</v>
      </c>
      <c r="B35" s="106"/>
      <c r="C35" s="17" t="s">
        <v>4</v>
      </c>
      <c r="I35" s="32"/>
      <c r="K35"/>
      <c r="L35"/>
    </row>
    <row r="36" spans="1:12" ht="15" customHeight="1">
      <c r="A36" s="105" t="s">
        <v>9</v>
      </c>
      <c r="B36" s="106"/>
      <c r="C36" s="17" t="s">
        <v>10</v>
      </c>
      <c r="D36" s="16"/>
      <c r="I36" s="32"/>
      <c r="K36"/>
      <c r="L36"/>
    </row>
    <row r="37" spans="1:12" ht="15" customHeight="1">
      <c r="A37" s="105" t="s">
        <v>37</v>
      </c>
      <c r="B37" s="106"/>
      <c r="C37" s="17" t="s">
        <v>24</v>
      </c>
      <c r="D37" s="16"/>
      <c r="I37" s="32"/>
    </row>
    <row r="38" spans="1:12" ht="15" customHeight="1">
      <c r="A38" s="105" t="s">
        <v>38</v>
      </c>
      <c r="B38" s="106"/>
      <c r="C38" s="17" t="s">
        <v>39</v>
      </c>
      <c r="D38" s="16"/>
      <c r="I38" s="32"/>
    </row>
    <row r="39" spans="1:12" ht="15" customHeight="1">
      <c r="A39" s="105" t="s">
        <v>8</v>
      </c>
      <c r="B39" s="106"/>
      <c r="C39" s="17" t="s">
        <v>11</v>
      </c>
      <c r="D39" s="16"/>
      <c r="I39" s="32"/>
    </row>
    <row r="40" spans="1:12" ht="15" customHeight="1">
      <c r="A40" s="105" t="s">
        <v>31</v>
      </c>
      <c r="B40" s="106"/>
      <c r="C40" s="17" t="s">
        <v>32</v>
      </c>
      <c r="D40" s="16"/>
      <c r="I40" s="32"/>
    </row>
    <row r="41" spans="1:12" ht="15.75" thickBot="1">
      <c r="A41" s="107" t="s">
        <v>35</v>
      </c>
      <c r="B41" s="108"/>
      <c r="C41" s="33" t="s">
        <v>36</v>
      </c>
      <c r="D41" s="34"/>
      <c r="E41" s="34"/>
      <c r="F41" s="34"/>
      <c r="G41" s="34"/>
      <c r="H41" s="34"/>
      <c r="I41" s="35"/>
    </row>
    <row r="43" spans="1:12">
      <c r="I43" s="43"/>
    </row>
  </sheetData>
  <mergeCells count="38">
    <mergeCell ref="H13:I13"/>
    <mergeCell ref="H14:I14"/>
    <mergeCell ref="E13:E15"/>
    <mergeCell ref="D13:D15"/>
    <mergeCell ref="A1:I3"/>
    <mergeCell ref="F9:G9"/>
    <mergeCell ref="F8:G8"/>
    <mergeCell ref="F11:G11"/>
    <mergeCell ref="A6:E6"/>
    <mergeCell ref="C13:C15"/>
    <mergeCell ref="B13:B15"/>
    <mergeCell ref="A13:A15"/>
    <mergeCell ref="F13:G13"/>
    <mergeCell ref="F14:G14"/>
    <mergeCell ref="A33:B33"/>
    <mergeCell ref="I6:I11"/>
    <mergeCell ref="I4:I5"/>
    <mergeCell ref="A12:I12"/>
    <mergeCell ref="A32:B32"/>
    <mergeCell ref="A31:I31"/>
    <mergeCell ref="A7:E7"/>
    <mergeCell ref="A8:E8"/>
    <mergeCell ref="A11:E11"/>
    <mergeCell ref="A9:E10"/>
    <mergeCell ref="A4:E5"/>
    <mergeCell ref="F4:H4"/>
    <mergeCell ref="F5:G5"/>
    <mergeCell ref="F6:G6"/>
    <mergeCell ref="F7:G7"/>
    <mergeCell ref="F10:G10"/>
    <mergeCell ref="A35:B35"/>
    <mergeCell ref="A34:B34"/>
    <mergeCell ref="A36:B36"/>
    <mergeCell ref="A37:B37"/>
    <mergeCell ref="A41:B41"/>
    <mergeCell ref="A39:B39"/>
    <mergeCell ref="A40:B40"/>
    <mergeCell ref="A38:B38"/>
  </mergeCells>
  <phoneticPr fontId="0" type="noConversion"/>
  <dataValidations count="1">
    <dataValidation type="list" allowBlank="1" showInputMessage="1" showErrorMessage="1" sqref="F6:G11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70" fitToHeight="0" orientation="landscape" r:id="rId1"/>
  <headerFooter differentFirst="1" alignWithMargins="0">
    <oddFooter>&amp;C_________________________________________
Responsável Técnico&amp;RPágina &amp;P de &amp;N</oddFooter>
    <firstFooter>&amp;RPágina &amp;P de 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A2" sqref="A2:L2"/>
    </sheetView>
  </sheetViews>
  <sheetFormatPr defaultRowHeight="12.75"/>
  <cols>
    <col min="1" max="1" width="18.140625" customWidth="1"/>
    <col min="2" max="2" width="83.28515625" customWidth="1"/>
    <col min="3" max="3" width="8.28515625" customWidth="1"/>
    <col min="4" max="4" width="11.5703125" customWidth="1"/>
    <col min="5" max="5" width="8.85546875" customWidth="1"/>
    <col min="6" max="6" width="36.28515625" customWidth="1"/>
    <col min="7" max="7" width="22.28515625" customWidth="1"/>
    <col min="8" max="8" width="4.140625" customWidth="1"/>
    <col min="10" max="10" width="28.5703125" customWidth="1"/>
    <col min="11" max="11" width="12.42578125" customWidth="1"/>
    <col min="12" max="12" width="19.28515625" customWidth="1"/>
  </cols>
  <sheetData>
    <row r="1" spans="1:12" ht="13.5" thickBot="1"/>
    <row r="2" spans="1:12" ht="28.9" customHeight="1" thickBot="1">
      <c r="A2" s="178" t="s">
        <v>81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80"/>
    </row>
    <row r="3" spans="1:12" ht="41.45" customHeight="1" thickTop="1" thickBot="1">
      <c r="A3" s="81" t="s">
        <v>82</v>
      </c>
      <c r="B3" s="65" t="s">
        <v>83</v>
      </c>
      <c r="C3" s="65" t="s">
        <v>84</v>
      </c>
      <c r="D3" s="65" t="s">
        <v>85</v>
      </c>
      <c r="E3" s="65" t="s">
        <v>86</v>
      </c>
      <c r="F3" s="65" t="s">
        <v>87</v>
      </c>
      <c r="G3" s="65" t="s">
        <v>88</v>
      </c>
      <c r="H3" s="65"/>
      <c r="I3" s="65" t="s">
        <v>89</v>
      </c>
      <c r="J3" s="65" t="s">
        <v>90</v>
      </c>
      <c r="K3" s="65" t="s">
        <v>84</v>
      </c>
      <c r="L3" s="82" t="s">
        <v>91</v>
      </c>
    </row>
    <row r="4" spans="1:12" ht="21" customHeight="1" thickBot="1">
      <c r="A4" s="83">
        <v>1</v>
      </c>
      <c r="B4" s="55" t="s">
        <v>44</v>
      </c>
      <c r="C4" s="56"/>
      <c r="D4" s="56"/>
      <c r="E4" s="56"/>
      <c r="F4" s="57"/>
      <c r="G4" s="58">
        <v>2182.59</v>
      </c>
      <c r="H4" s="56"/>
      <c r="I4" s="66"/>
      <c r="J4" s="67"/>
      <c r="K4" s="67"/>
      <c r="L4" s="84"/>
    </row>
    <row r="5" spans="1:12" ht="59.45" customHeight="1" thickBot="1">
      <c r="A5" s="181" t="s">
        <v>43</v>
      </c>
      <c r="B5" s="184" t="s">
        <v>51</v>
      </c>
      <c r="C5" s="187">
        <v>4.5</v>
      </c>
      <c r="D5" s="187" t="s">
        <v>42</v>
      </c>
      <c r="E5" s="187">
        <v>1</v>
      </c>
      <c r="F5" s="184" t="s">
        <v>44</v>
      </c>
      <c r="G5" s="172">
        <v>1630.53</v>
      </c>
      <c r="H5" s="213"/>
      <c r="I5" s="71">
        <v>1</v>
      </c>
      <c r="J5" s="72" t="s">
        <v>92</v>
      </c>
      <c r="K5" s="72">
        <v>4.5</v>
      </c>
      <c r="L5" s="73">
        <v>1630.53</v>
      </c>
    </row>
    <row r="6" spans="1:12" ht="60.6" hidden="1" customHeight="1" thickBot="1">
      <c r="A6" s="190"/>
      <c r="B6" s="191"/>
      <c r="C6" s="192"/>
      <c r="D6" s="192"/>
      <c r="E6" s="192"/>
      <c r="F6" s="191"/>
      <c r="G6" s="193"/>
      <c r="H6" s="220"/>
      <c r="I6" s="74"/>
      <c r="J6" s="69"/>
      <c r="K6" s="69"/>
      <c r="L6" s="75">
        <v>1630.53</v>
      </c>
    </row>
    <row r="7" spans="1:12" ht="48.6" customHeight="1" thickBot="1">
      <c r="A7" s="198" t="s">
        <v>73</v>
      </c>
      <c r="B7" s="201" t="s">
        <v>54</v>
      </c>
      <c r="C7" s="207">
        <v>6</v>
      </c>
      <c r="D7" s="207" t="s">
        <v>48</v>
      </c>
      <c r="E7" s="207">
        <v>1</v>
      </c>
      <c r="F7" s="201" t="s">
        <v>44</v>
      </c>
      <c r="G7" s="210">
        <v>552.05999999999995</v>
      </c>
      <c r="H7" s="214"/>
      <c r="I7" s="76">
        <v>1</v>
      </c>
      <c r="J7" s="77" t="s">
        <v>92</v>
      </c>
      <c r="K7" s="77">
        <v>6</v>
      </c>
      <c r="L7" s="78">
        <v>552.05999999999995</v>
      </c>
    </row>
    <row r="8" spans="1:12" ht="60.6" hidden="1" customHeight="1" thickBot="1">
      <c r="A8" s="200"/>
      <c r="B8" s="203"/>
      <c r="C8" s="209"/>
      <c r="D8" s="209"/>
      <c r="E8" s="209"/>
      <c r="F8" s="203"/>
      <c r="G8" s="212"/>
      <c r="H8" s="197"/>
      <c r="I8" s="68"/>
      <c r="J8" s="69"/>
      <c r="K8" s="69"/>
      <c r="L8" s="85"/>
    </row>
    <row r="9" spans="1:12" ht="27.6" customHeight="1" thickBot="1">
      <c r="A9" s="86">
        <v>2</v>
      </c>
      <c r="B9" s="63" t="s">
        <v>55</v>
      </c>
      <c r="C9" s="59"/>
      <c r="D9" s="59"/>
      <c r="E9" s="59"/>
      <c r="F9" s="60"/>
      <c r="G9" s="64">
        <v>268996.90000000002</v>
      </c>
      <c r="H9" s="59"/>
      <c r="I9" s="68"/>
      <c r="J9" s="69"/>
      <c r="K9" s="69"/>
      <c r="L9" s="85"/>
    </row>
    <row r="10" spans="1:12" ht="48.6" customHeight="1">
      <c r="A10" s="198" t="s">
        <v>74</v>
      </c>
      <c r="B10" s="201" t="s">
        <v>56</v>
      </c>
      <c r="C10" s="204">
        <v>3067.2</v>
      </c>
      <c r="D10" s="207" t="s">
        <v>42</v>
      </c>
      <c r="E10" s="207">
        <v>2</v>
      </c>
      <c r="F10" s="201" t="s">
        <v>93</v>
      </c>
      <c r="G10" s="210">
        <v>259423.78</v>
      </c>
      <c r="H10" s="214"/>
      <c r="I10" s="71">
        <v>1</v>
      </c>
      <c r="J10" s="72" t="s">
        <v>92</v>
      </c>
      <c r="K10" s="72">
        <v>1978.98</v>
      </c>
      <c r="L10" s="73">
        <v>167382.13</v>
      </c>
    </row>
    <row r="11" spans="1:12" ht="60.6" hidden="1" customHeight="1" thickBot="1">
      <c r="A11" s="199"/>
      <c r="B11" s="202"/>
      <c r="C11" s="205"/>
      <c r="D11" s="208"/>
      <c r="E11" s="208"/>
      <c r="F11" s="202"/>
      <c r="G11" s="211"/>
      <c r="H11" s="215"/>
      <c r="I11" s="79"/>
      <c r="J11" s="70"/>
      <c r="K11" s="70"/>
      <c r="L11" s="80"/>
    </row>
    <row r="12" spans="1:12" ht="51.6" customHeight="1" thickBot="1">
      <c r="A12" s="200"/>
      <c r="B12" s="203"/>
      <c r="C12" s="206"/>
      <c r="D12" s="209"/>
      <c r="E12" s="209"/>
      <c r="F12" s="203"/>
      <c r="G12" s="212"/>
      <c r="H12" s="216"/>
      <c r="I12" s="76">
        <v>2</v>
      </c>
      <c r="J12" s="77" t="s">
        <v>94</v>
      </c>
      <c r="K12" s="77">
        <v>1088.22</v>
      </c>
      <c r="L12" s="78">
        <v>92041.65</v>
      </c>
    </row>
    <row r="13" spans="1:12" ht="57.6" customHeight="1">
      <c r="A13" s="181" t="s">
        <v>75</v>
      </c>
      <c r="B13" s="184" t="s">
        <v>59</v>
      </c>
      <c r="C13" s="217">
        <v>3456</v>
      </c>
      <c r="D13" s="187" t="s">
        <v>42</v>
      </c>
      <c r="E13" s="187">
        <v>2</v>
      </c>
      <c r="F13" s="184" t="s">
        <v>93</v>
      </c>
      <c r="G13" s="172">
        <v>9573.1200000000008</v>
      </c>
      <c r="H13" s="213"/>
      <c r="I13" s="71">
        <v>1</v>
      </c>
      <c r="J13" s="72" t="s">
        <v>92</v>
      </c>
      <c r="K13" s="72">
        <v>2229.84</v>
      </c>
      <c r="L13" s="73">
        <v>6176.66</v>
      </c>
    </row>
    <row r="14" spans="1:12" ht="60.6" hidden="1" customHeight="1" thickBot="1">
      <c r="A14" s="182"/>
      <c r="B14" s="185"/>
      <c r="C14" s="218"/>
      <c r="D14" s="188"/>
      <c r="E14" s="188"/>
      <c r="F14" s="185"/>
      <c r="G14" s="173"/>
      <c r="H14" s="176"/>
      <c r="I14" s="79"/>
      <c r="J14" s="70"/>
      <c r="K14" s="70"/>
      <c r="L14" s="80"/>
    </row>
    <row r="15" spans="1:12" ht="45.6" customHeight="1" thickBot="1">
      <c r="A15" s="190"/>
      <c r="B15" s="191"/>
      <c r="C15" s="219"/>
      <c r="D15" s="192"/>
      <c r="E15" s="192"/>
      <c r="F15" s="191"/>
      <c r="G15" s="193"/>
      <c r="H15" s="194"/>
      <c r="I15" s="76">
        <v>2</v>
      </c>
      <c r="J15" s="77" t="s">
        <v>94</v>
      </c>
      <c r="K15" s="77">
        <v>1226.1600000000001</v>
      </c>
      <c r="L15" s="78">
        <v>3396.46</v>
      </c>
    </row>
    <row r="16" spans="1:12" ht="27" customHeight="1" thickBot="1">
      <c r="A16" s="83">
        <v>3</v>
      </c>
      <c r="B16" s="55" t="s">
        <v>60</v>
      </c>
      <c r="C16" s="56"/>
      <c r="D16" s="56"/>
      <c r="E16" s="56"/>
      <c r="F16" s="57"/>
      <c r="G16" s="58">
        <v>62068.06</v>
      </c>
      <c r="H16" s="56"/>
      <c r="I16" s="68"/>
      <c r="J16" s="69"/>
      <c r="K16" s="69"/>
      <c r="L16" s="85"/>
    </row>
    <row r="17" spans="1:12" ht="50.45" customHeight="1">
      <c r="A17" s="181" t="s">
        <v>50</v>
      </c>
      <c r="B17" s="184" t="s">
        <v>62</v>
      </c>
      <c r="C17" s="187">
        <v>383.51</v>
      </c>
      <c r="D17" s="187" t="s">
        <v>42</v>
      </c>
      <c r="E17" s="187">
        <v>3</v>
      </c>
      <c r="F17" s="184" t="s">
        <v>46</v>
      </c>
      <c r="G17" s="172">
        <v>2657.72</v>
      </c>
      <c r="H17" s="175"/>
      <c r="I17" s="71">
        <v>1</v>
      </c>
      <c r="J17" s="72" t="s">
        <v>92</v>
      </c>
      <c r="K17" s="72">
        <v>245.57</v>
      </c>
      <c r="L17" s="73">
        <v>1701.8</v>
      </c>
    </row>
    <row r="18" spans="1:12" ht="60.6" hidden="1" customHeight="1" thickBot="1">
      <c r="A18" s="182"/>
      <c r="B18" s="185"/>
      <c r="C18" s="188"/>
      <c r="D18" s="188"/>
      <c r="E18" s="188"/>
      <c r="F18" s="185"/>
      <c r="G18" s="173"/>
      <c r="H18" s="176"/>
      <c r="I18" s="79"/>
      <c r="J18" s="70"/>
      <c r="K18" s="70"/>
      <c r="L18" s="80"/>
    </row>
    <row r="19" spans="1:12" ht="42" customHeight="1" thickBot="1">
      <c r="A19" s="190"/>
      <c r="B19" s="191"/>
      <c r="C19" s="192"/>
      <c r="D19" s="192"/>
      <c r="E19" s="192"/>
      <c r="F19" s="191"/>
      <c r="G19" s="193"/>
      <c r="H19" s="194"/>
      <c r="I19" s="76">
        <v>2</v>
      </c>
      <c r="J19" s="77" t="s">
        <v>94</v>
      </c>
      <c r="K19" s="77">
        <v>137.94</v>
      </c>
      <c r="L19" s="78">
        <v>955.92</v>
      </c>
    </row>
    <row r="20" spans="1:12" ht="65.45" customHeight="1">
      <c r="A20" s="198" t="s">
        <v>76</v>
      </c>
      <c r="B20" s="201" t="s">
        <v>63</v>
      </c>
      <c r="C20" s="207">
        <v>852.25</v>
      </c>
      <c r="D20" s="207" t="s">
        <v>48</v>
      </c>
      <c r="E20" s="207">
        <v>3</v>
      </c>
      <c r="F20" s="201" t="s">
        <v>46</v>
      </c>
      <c r="G20" s="210">
        <v>59410.34</v>
      </c>
      <c r="H20" s="195"/>
      <c r="I20" s="71">
        <v>1</v>
      </c>
      <c r="J20" s="72" t="s">
        <v>92</v>
      </c>
      <c r="K20" s="72">
        <v>545.71</v>
      </c>
      <c r="L20" s="73">
        <v>38041.440000000002</v>
      </c>
    </row>
    <row r="21" spans="1:12" ht="60.6" hidden="1" customHeight="1" thickBot="1">
      <c r="A21" s="199"/>
      <c r="B21" s="202"/>
      <c r="C21" s="208"/>
      <c r="D21" s="208"/>
      <c r="E21" s="208"/>
      <c r="F21" s="202"/>
      <c r="G21" s="211"/>
      <c r="H21" s="196"/>
      <c r="I21" s="79"/>
      <c r="J21" s="70"/>
      <c r="K21" s="70"/>
      <c r="L21" s="80"/>
    </row>
    <row r="22" spans="1:12" ht="45.6" customHeight="1" thickBot="1">
      <c r="A22" s="200"/>
      <c r="B22" s="203"/>
      <c r="C22" s="209"/>
      <c r="D22" s="209"/>
      <c r="E22" s="209"/>
      <c r="F22" s="203"/>
      <c r="G22" s="212"/>
      <c r="H22" s="197"/>
      <c r="I22" s="76">
        <v>2</v>
      </c>
      <c r="J22" s="77" t="s">
        <v>94</v>
      </c>
      <c r="K22" s="77">
        <v>306.54000000000002</v>
      </c>
      <c r="L22" s="78">
        <v>21368.9</v>
      </c>
    </row>
    <row r="23" spans="1:12" ht="13.5" thickBot="1">
      <c r="A23" s="86">
        <v>4</v>
      </c>
      <c r="B23" s="63" t="s">
        <v>65</v>
      </c>
      <c r="C23" s="59"/>
      <c r="D23" s="59"/>
      <c r="E23" s="59"/>
      <c r="F23" s="60"/>
      <c r="G23" s="64">
        <v>143226.75</v>
      </c>
      <c r="H23" s="59"/>
      <c r="I23" s="68"/>
      <c r="J23" s="69"/>
      <c r="K23" s="69"/>
      <c r="L23" s="85"/>
    </row>
    <row r="24" spans="1:12" ht="59.45" customHeight="1">
      <c r="A24" s="198" t="s">
        <v>45</v>
      </c>
      <c r="B24" s="201" t="s">
        <v>66</v>
      </c>
      <c r="C24" s="204">
        <v>1282.83</v>
      </c>
      <c r="D24" s="207" t="s">
        <v>42</v>
      </c>
      <c r="E24" s="207">
        <v>4</v>
      </c>
      <c r="F24" s="201" t="s">
        <v>95</v>
      </c>
      <c r="G24" s="210">
        <v>142265.85</v>
      </c>
      <c r="H24" s="195"/>
      <c r="I24" s="71">
        <v>1</v>
      </c>
      <c r="J24" s="72" t="s">
        <v>92</v>
      </c>
      <c r="K24" s="72">
        <v>823.02</v>
      </c>
      <c r="L24" s="73">
        <v>91272.92</v>
      </c>
    </row>
    <row r="25" spans="1:12" ht="60.6" hidden="1" customHeight="1" thickBot="1">
      <c r="A25" s="199"/>
      <c r="B25" s="202"/>
      <c r="C25" s="205"/>
      <c r="D25" s="208"/>
      <c r="E25" s="208"/>
      <c r="F25" s="202"/>
      <c r="G25" s="211"/>
      <c r="H25" s="196"/>
      <c r="I25" s="79"/>
      <c r="J25" s="70"/>
      <c r="K25" s="70"/>
      <c r="L25" s="80"/>
    </row>
    <row r="26" spans="1:12" ht="48" customHeight="1" thickBot="1">
      <c r="A26" s="200"/>
      <c r="B26" s="203"/>
      <c r="C26" s="206"/>
      <c r="D26" s="209"/>
      <c r="E26" s="209"/>
      <c r="F26" s="203"/>
      <c r="G26" s="212"/>
      <c r="H26" s="197"/>
      <c r="I26" s="76">
        <v>2</v>
      </c>
      <c r="J26" s="77" t="s">
        <v>94</v>
      </c>
      <c r="K26" s="77">
        <v>459.81</v>
      </c>
      <c r="L26" s="78">
        <v>50992.93</v>
      </c>
    </row>
    <row r="27" spans="1:12" ht="45.6" customHeight="1">
      <c r="A27" s="181" t="s">
        <v>77</v>
      </c>
      <c r="B27" s="184" t="s">
        <v>68</v>
      </c>
      <c r="C27" s="187">
        <v>6.72</v>
      </c>
      <c r="D27" s="187" t="s">
        <v>42</v>
      </c>
      <c r="E27" s="187">
        <v>4</v>
      </c>
      <c r="F27" s="184" t="s">
        <v>95</v>
      </c>
      <c r="G27" s="172">
        <v>960.9</v>
      </c>
      <c r="H27" s="175"/>
      <c r="I27" s="71">
        <v>1</v>
      </c>
      <c r="J27" s="72" t="s">
        <v>92</v>
      </c>
      <c r="K27" s="72">
        <v>3.36</v>
      </c>
      <c r="L27" s="73">
        <v>480.45</v>
      </c>
    </row>
    <row r="28" spans="1:12" ht="2.4500000000000002" hidden="1" customHeight="1" thickBot="1">
      <c r="A28" s="182"/>
      <c r="B28" s="185"/>
      <c r="C28" s="188"/>
      <c r="D28" s="188"/>
      <c r="E28" s="188"/>
      <c r="F28" s="185"/>
      <c r="G28" s="173"/>
      <c r="H28" s="176"/>
      <c r="I28" s="79"/>
      <c r="J28" s="70"/>
      <c r="K28" s="70"/>
      <c r="L28" s="80"/>
    </row>
    <row r="29" spans="1:12" ht="30.6" customHeight="1" thickBot="1">
      <c r="A29" s="190"/>
      <c r="B29" s="191"/>
      <c r="C29" s="192"/>
      <c r="D29" s="192"/>
      <c r="E29" s="192"/>
      <c r="F29" s="191"/>
      <c r="G29" s="193"/>
      <c r="H29" s="194"/>
      <c r="I29" s="76">
        <v>2</v>
      </c>
      <c r="J29" s="77" t="s">
        <v>94</v>
      </c>
      <c r="K29" s="77">
        <v>3.36</v>
      </c>
      <c r="L29" s="78">
        <v>480.45</v>
      </c>
    </row>
    <row r="30" spans="1:12" ht="23.45" customHeight="1" thickBot="1">
      <c r="A30" s="83">
        <v>5</v>
      </c>
      <c r="B30" s="55" t="s">
        <v>70</v>
      </c>
      <c r="C30" s="56"/>
      <c r="D30" s="56"/>
      <c r="E30" s="56"/>
      <c r="F30" s="57"/>
      <c r="G30" s="58">
        <v>2258.66</v>
      </c>
      <c r="H30" s="56"/>
      <c r="I30" s="68"/>
      <c r="J30" s="69"/>
      <c r="K30" s="69"/>
      <c r="L30" s="85"/>
    </row>
    <row r="31" spans="1:12" ht="69" customHeight="1">
      <c r="A31" s="181" t="s">
        <v>47</v>
      </c>
      <c r="B31" s="184" t="s">
        <v>71</v>
      </c>
      <c r="C31" s="187">
        <v>85.2</v>
      </c>
      <c r="D31" s="187" t="s">
        <v>42</v>
      </c>
      <c r="E31" s="187">
        <v>5</v>
      </c>
      <c r="F31" s="184" t="s">
        <v>70</v>
      </c>
      <c r="G31" s="172">
        <v>2258.66</v>
      </c>
      <c r="H31" s="175"/>
      <c r="I31" s="71">
        <v>1</v>
      </c>
      <c r="J31" s="72" t="s">
        <v>92</v>
      </c>
      <c r="K31" s="72">
        <v>42.6</v>
      </c>
      <c r="L31" s="73">
        <v>1129.33</v>
      </c>
    </row>
    <row r="32" spans="1:12" hidden="1">
      <c r="A32" s="182"/>
      <c r="B32" s="185"/>
      <c r="C32" s="188"/>
      <c r="D32" s="188"/>
      <c r="E32" s="188"/>
      <c r="F32" s="185"/>
      <c r="G32" s="173"/>
      <c r="H32" s="176"/>
      <c r="I32" s="79"/>
      <c r="J32" s="70"/>
      <c r="K32" s="70"/>
      <c r="L32" s="80"/>
    </row>
    <row r="33" spans="1:12" ht="43.9" customHeight="1" thickBot="1">
      <c r="A33" s="183"/>
      <c r="B33" s="186"/>
      <c r="C33" s="189"/>
      <c r="D33" s="189"/>
      <c r="E33" s="189"/>
      <c r="F33" s="186"/>
      <c r="G33" s="174"/>
      <c r="H33" s="177"/>
      <c r="I33" s="76">
        <v>2</v>
      </c>
      <c r="J33" s="77" t="s">
        <v>94</v>
      </c>
      <c r="K33" s="77">
        <v>42.6</v>
      </c>
      <c r="L33" s="78">
        <v>1129.33</v>
      </c>
    </row>
  </sheetData>
  <mergeCells count="73">
    <mergeCell ref="G5:G6"/>
    <mergeCell ref="H5:H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F13:F15"/>
    <mergeCell ref="G13:G15"/>
    <mergeCell ref="H13:H15"/>
    <mergeCell ref="H7:H8"/>
    <mergeCell ref="A10:A12"/>
    <mergeCell ref="B10:B12"/>
    <mergeCell ref="C10:C12"/>
    <mergeCell ref="D10:D12"/>
    <mergeCell ref="E10:E12"/>
    <mergeCell ref="F10:F12"/>
    <mergeCell ref="G10:G12"/>
    <mergeCell ref="H10:H12"/>
    <mergeCell ref="A13:A15"/>
    <mergeCell ref="B13:B15"/>
    <mergeCell ref="C13:C15"/>
    <mergeCell ref="D13:D15"/>
    <mergeCell ref="E13:E15"/>
    <mergeCell ref="G17:G19"/>
    <mergeCell ref="H17:H19"/>
    <mergeCell ref="A20:A22"/>
    <mergeCell ref="B20:B22"/>
    <mergeCell ref="C20:C22"/>
    <mergeCell ref="D20:D22"/>
    <mergeCell ref="E20:E22"/>
    <mergeCell ref="F20:F22"/>
    <mergeCell ref="G20:G22"/>
    <mergeCell ref="A17:A19"/>
    <mergeCell ref="B17:B19"/>
    <mergeCell ref="C17:C19"/>
    <mergeCell ref="D17:D19"/>
    <mergeCell ref="E17:E19"/>
    <mergeCell ref="F17:F19"/>
    <mergeCell ref="H27:H29"/>
    <mergeCell ref="H20:H22"/>
    <mergeCell ref="A24:A26"/>
    <mergeCell ref="B24:B26"/>
    <mergeCell ref="C24:C26"/>
    <mergeCell ref="D24:D26"/>
    <mergeCell ref="E24:E26"/>
    <mergeCell ref="F24:F26"/>
    <mergeCell ref="G24:G26"/>
    <mergeCell ref="H24:H26"/>
    <mergeCell ref="G31:G33"/>
    <mergeCell ref="H31:H33"/>
    <mergeCell ref="A2:L2"/>
    <mergeCell ref="A31:A33"/>
    <mergeCell ref="B31:B33"/>
    <mergeCell ref="C31:C33"/>
    <mergeCell ref="D31:D33"/>
    <mergeCell ref="E31:E33"/>
    <mergeCell ref="F31:F33"/>
    <mergeCell ref="A27:A29"/>
    <mergeCell ref="B27:B29"/>
    <mergeCell ref="C27:C29"/>
    <mergeCell ref="D27:D29"/>
    <mergeCell ref="E27:E29"/>
    <mergeCell ref="F27:F29"/>
    <mergeCell ref="G27:G29"/>
  </mergeCells>
  <hyperlinks>
    <hyperlink ref="H5" r:id="rId1" display="https://mandatarias.transferegov.sistema.gov.br/projeto-basico/private/index.jsf?idProposta=1714916"/>
    <hyperlink ref="H7" r:id="rId2" display="https://mandatarias.transferegov.sistema.gov.br/projeto-basico/private/index.jsf?idProposta=1714916"/>
    <hyperlink ref="H10" r:id="rId3" display="https://mandatarias.transferegov.sistema.gov.br/projeto-basico/private/index.jsf?idProposta=1714916"/>
    <hyperlink ref="H13" r:id="rId4" display="https://mandatarias.transferegov.sistema.gov.br/projeto-basico/private/index.jsf?idProposta=1714916"/>
    <hyperlink ref="H17" r:id="rId5" display="https://mandatarias.transferegov.sistema.gov.br/projeto-basico/private/index.jsf?idProposta=1714916"/>
    <hyperlink ref="H20" r:id="rId6" display="https://mandatarias.transferegov.sistema.gov.br/projeto-basico/private/index.jsf?idProposta=1714916"/>
    <hyperlink ref="H24" r:id="rId7" display="https://mandatarias.transferegov.sistema.gov.br/projeto-basico/private/index.jsf?idProposta=1714916"/>
    <hyperlink ref="H27" r:id="rId8" display="https://mandatarias.transferegov.sistema.gov.br/projeto-basico/private/index.jsf?idProposta=1714916"/>
    <hyperlink ref="H31" r:id="rId9" display="https://mandatarias.transferegov.sistema.gov.br/projeto-basico/private/index.jsf?idProposta=1714916"/>
  </hyperlinks>
  <pageMargins left="0.511811024" right="0.511811024" top="0.78740157499999996" bottom="0.78740157499999996" header="0.31496062000000002" footer="0.31496062000000002"/>
  <pageSetup paperSize="9" scale="48" fitToWidth="0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tabSelected="1" workbookViewId="0">
      <selection activeCell="C4" sqref="C4:C5"/>
    </sheetView>
  </sheetViews>
  <sheetFormatPr defaultRowHeight="12.75"/>
  <cols>
    <col min="2" max="2" width="31.7109375" customWidth="1"/>
    <col min="3" max="3" width="20.140625" customWidth="1"/>
    <col min="4" max="4" width="13.7109375" customWidth="1"/>
    <col min="5" max="5" width="18.7109375" customWidth="1"/>
    <col min="6" max="6" width="20.42578125" customWidth="1"/>
  </cols>
  <sheetData>
    <row r="1" spans="1:6" ht="13.5" thickBot="1"/>
    <row r="2" spans="1:6" ht="18.75" thickBot="1">
      <c r="A2" s="236" t="s">
        <v>96</v>
      </c>
      <c r="B2" s="237"/>
      <c r="C2" s="237"/>
      <c r="D2" s="237"/>
      <c r="E2" s="237"/>
      <c r="F2" s="238"/>
    </row>
    <row r="3" spans="1:6" ht="27" thickTop="1" thickBot="1">
      <c r="A3" s="81" t="s">
        <v>97</v>
      </c>
      <c r="B3" s="65" t="s">
        <v>98</v>
      </c>
      <c r="C3" s="65"/>
      <c r="D3" s="65" t="s">
        <v>99</v>
      </c>
      <c r="E3" s="65" t="s">
        <v>90</v>
      </c>
      <c r="F3" s="82" t="s">
        <v>100</v>
      </c>
    </row>
    <row r="4" spans="1:6" ht="13.5" thickBot="1">
      <c r="A4" s="198">
        <v>1</v>
      </c>
      <c r="B4" s="201" t="s">
        <v>44</v>
      </c>
      <c r="C4" s="195"/>
      <c r="D4" s="225"/>
      <c r="E4" s="226"/>
      <c r="F4" s="227"/>
    </row>
    <row r="5" spans="1:6" ht="26.25" thickBot="1">
      <c r="A5" s="200"/>
      <c r="B5" s="203"/>
      <c r="C5" s="197"/>
      <c r="D5" s="56">
        <v>1</v>
      </c>
      <c r="E5" s="57" t="s">
        <v>92</v>
      </c>
      <c r="F5" s="100">
        <v>1</v>
      </c>
    </row>
    <row r="6" spans="1:6" ht="13.5" thickBot="1">
      <c r="A6" s="181">
        <v>2</v>
      </c>
      <c r="B6" s="184" t="s">
        <v>93</v>
      </c>
      <c r="C6" s="175"/>
      <c r="D6" s="231"/>
      <c r="E6" s="232"/>
      <c r="F6" s="233"/>
    </row>
    <row r="7" spans="1:6" ht="26.25" thickBot="1">
      <c r="A7" s="182"/>
      <c r="B7" s="185"/>
      <c r="C7" s="176"/>
      <c r="D7" s="59">
        <v>1</v>
      </c>
      <c r="E7" s="60" t="s">
        <v>92</v>
      </c>
      <c r="F7" s="101">
        <v>1</v>
      </c>
    </row>
    <row r="8" spans="1:6" ht="26.25" thickBot="1">
      <c r="A8" s="190"/>
      <c r="B8" s="191"/>
      <c r="C8" s="194"/>
      <c r="D8" s="59">
        <v>2</v>
      </c>
      <c r="E8" s="60" t="s">
        <v>94</v>
      </c>
      <c r="F8" s="101">
        <v>2</v>
      </c>
    </row>
    <row r="9" spans="1:6" ht="13.5" thickBot="1">
      <c r="A9" s="198">
        <v>3</v>
      </c>
      <c r="B9" s="201" t="s">
        <v>46</v>
      </c>
      <c r="C9" s="195"/>
      <c r="D9" s="225"/>
      <c r="E9" s="226"/>
      <c r="F9" s="227"/>
    </row>
    <row r="10" spans="1:6" ht="26.25" thickBot="1">
      <c r="A10" s="199"/>
      <c r="B10" s="202"/>
      <c r="C10" s="196"/>
      <c r="D10" s="56">
        <v>1</v>
      </c>
      <c r="E10" s="57" t="s">
        <v>92</v>
      </c>
      <c r="F10" s="100">
        <v>1</v>
      </c>
    </row>
    <row r="11" spans="1:6" ht="26.25" thickBot="1">
      <c r="A11" s="200"/>
      <c r="B11" s="203"/>
      <c r="C11" s="197"/>
      <c r="D11" s="56">
        <v>2</v>
      </c>
      <c r="E11" s="57" t="s">
        <v>94</v>
      </c>
      <c r="F11" s="100">
        <v>2</v>
      </c>
    </row>
    <row r="12" spans="1:6" ht="13.5" thickBot="1">
      <c r="A12" s="181">
        <v>4</v>
      </c>
      <c r="B12" s="184" t="s">
        <v>95</v>
      </c>
      <c r="C12" s="175"/>
      <c r="D12" s="231"/>
      <c r="E12" s="232"/>
      <c r="F12" s="233"/>
    </row>
    <row r="13" spans="1:6" ht="26.25" thickBot="1">
      <c r="A13" s="182"/>
      <c r="B13" s="185"/>
      <c r="C13" s="176"/>
      <c r="D13" s="59">
        <v>1</v>
      </c>
      <c r="E13" s="60" t="s">
        <v>92</v>
      </c>
      <c r="F13" s="101">
        <v>2</v>
      </c>
    </row>
    <row r="14" spans="1:6" ht="26.25" thickBot="1">
      <c r="A14" s="190"/>
      <c r="B14" s="191"/>
      <c r="C14" s="194"/>
      <c r="D14" s="59">
        <v>2</v>
      </c>
      <c r="E14" s="60" t="s">
        <v>94</v>
      </c>
      <c r="F14" s="101">
        <v>3</v>
      </c>
    </row>
    <row r="15" spans="1:6" ht="13.5" thickBot="1">
      <c r="A15" s="198">
        <v>5</v>
      </c>
      <c r="B15" s="201" t="s">
        <v>70</v>
      </c>
      <c r="C15" s="195"/>
      <c r="D15" s="225"/>
      <c r="E15" s="226"/>
      <c r="F15" s="227"/>
    </row>
    <row r="16" spans="1:6" ht="26.25" thickBot="1">
      <c r="A16" s="199"/>
      <c r="B16" s="202"/>
      <c r="C16" s="196"/>
      <c r="D16" s="56">
        <v>1</v>
      </c>
      <c r="E16" s="57" t="s">
        <v>92</v>
      </c>
      <c r="F16" s="100">
        <v>3</v>
      </c>
    </row>
    <row r="17" spans="1:6" ht="26.25" thickBot="1">
      <c r="A17" s="200"/>
      <c r="B17" s="203"/>
      <c r="C17" s="197"/>
      <c r="D17" s="56">
        <v>2</v>
      </c>
      <c r="E17" s="57" t="s">
        <v>94</v>
      </c>
      <c r="F17" s="100">
        <v>3</v>
      </c>
    </row>
    <row r="18" spans="1:6" ht="13.5" thickBot="1">
      <c r="A18" s="102"/>
      <c r="B18" s="103"/>
      <c r="C18" s="103"/>
      <c r="D18" s="103"/>
      <c r="E18" s="103"/>
      <c r="F18" s="104"/>
    </row>
    <row r="19" spans="1:6" ht="18.75" thickBot="1">
      <c r="A19" s="228" t="s">
        <v>101</v>
      </c>
      <c r="B19" s="229"/>
      <c r="C19" s="229"/>
      <c r="D19" s="229"/>
      <c r="E19" s="229"/>
      <c r="F19" s="230"/>
    </row>
    <row r="20" spans="1:6" ht="77.25" thickBot="1">
      <c r="A20" s="97" t="s">
        <v>102</v>
      </c>
      <c r="B20" s="98" t="s">
        <v>103</v>
      </c>
      <c r="C20" s="98" t="s">
        <v>104</v>
      </c>
      <c r="D20" s="99" t="s">
        <v>105</v>
      </c>
      <c r="E20" s="234" t="s">
        <v>106</v>
      </c>
      <c r="F20" s="235"/>
    </row>
    <row r="21" spans="1:6" ht="13.5" thickBot="1">
      <c r="A21" s="89">
        <v>1</v>
      </c>
      <c r="B21" s="87">
        <v>0.4501</v>
      </c>
      <c r="C21" s="62">
        <v>215484.62</v>
      </c>
      <c r="D21" s="94">
        <v>0.4501</v>
      </c>
      <c r="E21" s="223">
        <v>215484.62</v>
      </c>
      <c r="F21" s="224"/>
    </row>
    <row r="22" spans="1:6" ht="13.5" thickBot="1">
      <c r="A22" s="90">
        <v>2</v>
      </c>
      <c r="B22" s="88">
        <v>0.43759999999999999</v>
      </c>
      <c r="C22" s="61">
        <v>209516.3</v>
      </c>
      <c r="D22" s="95">
        <v>0.88780000000000003</v>
      </c>
      <c r="E22" s="221">
        <v>425000.92</v>
      </c>
      <c r="F22" s="222"/>
    </row>
    <row r="23" spans="1:6" ht="13.5" thickBot="1">
      <c r="A23" s="91">
        <v>3</v>
      </c>
      <c r="B23" s="92">
        <v>0.11219999999999999</v>
      </c>
      <c r="C23" s="93">
        <v>53732.04</v>
      </c>
      <c r="D23" s="96">
        <v>1</v>
      </c>
      <c r="E23" s="223">
        <v>478732.96</v>
      </c>
      <c r="F23" s="224"/>
    </row>
    <row r="28" spans="1:6">
      <c r="A28" s="239" t="s">
        <v>107</v>
      </c>
      <c r="B28" s="239"/>
      <c r="C28" s="239"/>
      <c r="D28" s="239"/>
      <c r="E28" s="239"/>
      <c r="F28" s="239"/>
    </row>
    <row r="29" spans="1:6">
      <c r="A29" s="240" t="s">
        <v>108</v>
      </c>
      <c r="B29" s="240"/>
      <c r="C29" s="240"/>
      <c r="D29" s="240"/>
      <c r="E29" s="240"/>
      <c r="F29" s="240"/>
    </row>
  </sheetData>
  <mergeCells count="28">
    <mergeCell ref="A2:F2"/>
    <mergeCell ref="A28:F28"/>
    <mergeCell ref="A29:F29"/>
    <mergeCell ref="A4:A5"/>
    <mergeCell ref="B4:B5"/>
    <mergeCell ref="C4:C5"/>
    <mergeCell ref="D4:F4"/>
    <mergeCell ref="A6:A8"/>
    <mergeCell ref="B6:B8"/>
    <mergeCell ref="C6:C8"/>
    <mergeCell ref="D6:F6"/>
    <mergeCell ref="A9:A11"/>
    <mergeCell ref="B9:B11"/>
    <mergeCell ref="C9:C11"/>
    <mergeCell ref="D9:F9"/>
    <mergeCell ref="A12:A14"/>
    <mergeCell ref="B12:B14"/>
    <mergeCell ref="C12:C14"/>
    <mergeCell ref="D12:F12"/>
    <mergeCell ref="E20:F20"/>
    <mergeCell ref="E21:F21"/>
    <mergeCell ref="E22:F22"/>
    <mergeCell ref="E23:F23"/>
    <mergeCell ref="A15:A17"/>
    <mergeCell ref="B15:B17"/>
    <mergeCell ref="C15:C17"/>
    <mergeCell ref="D15:F15"/>
    <mergeCell ref="A19:F19"/>
  </mergeCells>
  <hyperlinks>
    <hyperlink ref="C4" r:id="rId1" display="https://mandatarias.transferegov.sistema.gov.br/projeto-basico/private/index.jsf?idProposta=1714916"/>
    <hyperlink ref="C6" r:id="rId2" display="https://mandatarias.transferegov.sistema.gov.br/projeto-basico/private/index.jsf?idProposta=1714916"/>
    <hyperlink ref="C9" r:id="rId3" display="https://mandatarias.transferegov.sistema.gov.br/projeto-basico/private/index.jsf?idProposta=1714916"/>
    <hyperlink ref="C12" r:id="rId4" display="https://mandatarias.transferegov.sistema.gov.br/projeto-basico/private/index.jsf?idProposta=1714916"/>
    <hyperlink ref="C15" r:id="rId5" display="https://mandatarias.transferegov.sistema.gov.br/projeto-basico/private/index.jsf?idProposta=1714916"/>
  </hyperlinks>
  <pageMargins left="0.511811024" right="0.511811024" top="0.78740157499999996" bottom="0.78740157499999996" header="0.31496062000000002" footer="0.31496062000000002"/>
  <pageSetup paperSize="9" scale="83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Orçamentária BDMG</vt:lpstr>
      <vt:lpstr>Planilha1</vt:lpstr>
      <vt:lpstr>Planilha2</vt:lpstr>
      <vt:lpstr>'Planilha Orçamentária BDMG'!Area_de_impressao</vt:lpstr>
      <vt:lpstr>'Planilha Orçamentária BDMG'!Titulos_de_impressao</vt:lpstr>
    </vt:vector>
  </TitlesOfParts>
  <Company>BDMG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Ima</cp:lastModifiedBy>
  <cp:lastPrinted>2023-04-10T14:21:29Z</cp:lastPrinted>
  <dcterms:created xsi:type="dcterms:W3CDTF">2002-03-27T12:24:52Z</dcterms:created>
  <dcterms:modified xsi:type="dcterms:W3CDTF">2023-05-10T12:25:06Z</dcterms:modified>
</cp:coreProperties>
</file>